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-nas\Profiles_FolderRedirect$\mandi.amos\Documents\"/>
    </mc:Choice>
  </mc:AlternateContent>
  <xr:revisionPtr revIDLastSave="0" documentId="13_ncr:1_{0E2D4CFF-F507-4A5B-99BC-EBD70D45271F}" xr6:coauthVersionLast="36" xr6:coauthVersionMax="36" xr10:uidLastSave="{00000000-0000-0000-0000-000000000000}"/>
  <bookViews>
    <workbookView xWindow="0" yWindow="0" windowWidth="28800" windowHeight="12105" xr2:uid="{D9B3214C-EC3F-4841-A7BF-7B387D8CE8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1" l="1"/>
  <c r="H195" i="1"/>
  <c r="G195" i="1"/>
  <c r="K195" i="1" s="1"/>
  <c r="I193" i="1"/>
  <c r="H193" i="1"/>
  <c r="G193" i="1"/>
  <c r="K193" i="1" s="1"/>
  <c r="I192" i="1"/>
  <c r="H192" i="1"/>
  <c r="G192" i="1"/>
  <c r="K192" i="1" s="1"/>
  <c r="I191" i="1"/>
  <c r="H191" i="1"/>
  <c r="G191" i="1"/>
  <c r="K191" i="1" s="1"/>
  <c r="I190" i="1"/>
  <c r="H190" i="1"/>
  <c r="G190" i="1"/>
  <c r="K190" i="1" s="1"/>
  <c r="I188" i="1"/>
  <c r="H188" i="1"/>
  <c r="G188" i="1"/>
  <c r="K188" i="1" s="1"/>
  <c r="I187" i="1"/>
  <c r="H187" i="1"/>
  <c r="G187" i="1"/>
  <c r="K187" i="1" s="1"/>
  <c r="I186" i="1"/>
  <c r="H186" i="1"/>
  <c r="G186" i="1"/>
  <c r="K186" i="1" s="1"/>
  <c r="I183" i="1"/>
  <c r="H183" i="1"/>
  <c r="G183" i="1"/>
  <c r="K183" i="1" s="1"/>
  <c r="I182" i="1"/>
  <c r="H182" i="1"/>
  <c r="G182" i="1"/>
  <c r="K182" i="1" s="1"/>
  <c r="I181" i="1"/>
  <c r="H181" i="1"/>
  <c r="G181" i="1"/>
  <c r="K181" i="1" s="1"/>
  <c r="I180" i="1"/>
  <c r="H180" i="1"/>
  <c r="G180" i="1"/>
  <c r="K180" i="1" s="1"/>
  <c r="I179" i="1"/>
  <c r="H179" i="1"/>
  <c r="G179" i="1"/>
  <c r="K179" i="1" s="1"/>
  <c r="I176" i="1"/>
  <c r="H176" i="1"/>
  <c r="G176" i="1"/>
  <c r="K176" i="1" s="1"/>
  <c r="I174" i="1"/>
  <c r="H174" i="1"/>
  <c r="G174" i="1"/>
  <c r="K174" i="1" s="1"/>
  <c r="I172" i="1"/>
  <c r="H172" i="1"/>
  <c r="G172" i="1"/>
  <c r="K172" i="1" s="1"/>
  <c r="I169" i="1"/>
  <c r="H169" i="1"/>
  <c r="G169" i="1"/>
  <c r="K169" i="1" s="1"/>
  <c r="I163" i="1"/>
  <c r="H163" i="1"/>
  <c r="G163" i="1"/>
  <c r="K163" i="1" s="1"/>
  <c r="I157" i="1"/>
  <c r="H157" i="1"/>
  <c r="G157" i="1"/>
  <c r="K157" i="1" s="1"/>
  <c r="I150" i="1"/>
  <c r="H150" i="1"/>
  <c r="G150" i="1"/>
  <c r="K150" i="1" s="1"/>
  <c r="I141" i="1"/>
  <c r="H141" i="1"/>
  <c r="G141" i="1"/>
  <c r="K141" i="1" s="1"/>
  <c r="I131" i="1"/>
  <c r="H131" i="1"/>
  <c r="G131" i="1"/>
  <c r="K131" i="1" s="1"/>
  <c r="I124" i="1"/>
  <c r="H124" i="1"/>
  <c r="G124" i="1"/>
  <c r="K124" i="1" s="1"/>
  <c r="I118" i="1"/>
  <c r="H118" i="1"/>
  <c r="G118" i="1"/>
  <c r="K118" i="1" s="1"/>
  <c r="I104" i="1"/>
  <c r="H104" i="1"/>
  <c r="G104" i="1"/>
  <c r="K104" i="1" s="1"/>
  <c r="I91" i="1"/>
  <c r="H91" i="1"/>
  <c r="G91" i="1"/>
  <c r="K91" i="1" s="1"/>
  <c r="I81" i="1"/>
  <c r="H81" i="1"/>
  <c r="G81" i="1"/>
  <c r="K81" i="1" s="1"/>
  <c r="I70" i="1"/>
  <c r="H70" i="1"/>
  <c r="G70" i="1"/>
  <c r="K70" i="1" s="1"/>
  <c r="I60" i="1"/>
  <c r="H60" i="1"/>
  <c r="G60" i="1"/>
  <c r="K60" i="1" s="1"/>
  <c r="I49" i="1"/>
  <c r="H49" i="1"/>
  <c r="G49" i="1"/>
  <c r="K49" i="1" s="1"/>
  <c r="I43" i="1"/>
  <c r="H43" i="1"/>
  <c r="G43" i="1"/>
  <c r="K43" i="1" s="1"/>
  <c r="I37" i="1"/>
  <c r="H37" i="1"/>
  <c r="G37" i="1"/>
  <c r="K37" i="1" s="1"/>
  <c r="I33" i="1"/>
  <c r="H33" i="1"/>
  <c r="G33" i="1"/>
  <c r="K33" i="1" s="1"/>
  <c r="I21" i="1"/>
  <c r="H21" i="1"/>
  <c r="G21" i="1"/>
  <c r="K21" i="1" s="1"/>
  <c r="I18" i="1"/>
  <c r="H18" i="1"/>
  <c r="G18" i="1"/>
  <c r="K18" i="1" s="1"/>
  <c r="I12" i="1"/>
  <c r="H12" i="1"/>
  <c r="G12" i="1"/>
  <c r="K12" i="1" s="1"/>
  <c r="I10" i="1"/>
  <c r="H10" i="1"/>
  <c r="G10" i="1"/>
  <c r="K10" i="1" s="1"/>
  <c r="I9" i="1"/>
  <c r="H9" i="1"/>
  <c r="G9" i="1"/>
  <c r="K9" i="1" s="1"/>
</calcChain>
</file>

<file path=xl/sharedStrings.xml><?xml version="1.0" encoding="utf-8"?>
<sst xmlns="http://schemas.openxmlformats.org/spreadsheetml/2006/main" count="227" uniqueCount="192">
  <si>
    <t>APPENDIX A</t>
  </si>
  <si>
    <t>CHEROKEE COUNTY</t>
  </si>
  <si>
    <t>CLASSIFICATION AND PAY PLAN</t>
  </si>
  <si>
    <t>Effective July 1, 2024</t>
  </si>
  <si>
    <t>GRADE</t>
  </si>
  <si>
    <t>POSITION TITLE</t>
  </si>
  <si>
    <t>FLSA
STATUS</t>
  </si>
  <si>
    <t>MIN</t>
  </si>
  <si>
    <t>MARKET</t>
  </si>
  <si>
    <t>MAX</t>
  </si>
  <si>
    <t>Min Hrly
Rate</t>
  </si>
  <si>
    <t>Airport Lineman</t>
  </si>
  <si>
    <t>Sanitation Assistant</t>
  </si>
  <si>
    <t>Convenience Site Attendant</t>
  </si>
  <si>
    <t>Custodian</t>
  </si>
  <si>
    <t>Office Assistant III</t>
  </si>
  <si>
    <t>Processing Assistant III</t>
  </si>
  <si>
    <t>Receptionist</t>
  </si>
  <si>
    <t>Transit Operator</t>
  </si>
  <si>
    <t>General Maintenance Worker</t>
  </si>
  <si>
    <t>Kitchen Aide</t>
  </si>
  <si>
    <t>Medical Lab Assistant III</t>
  </si>
  <si>
    <t>Chaplain</t>
  </si>
  <si>
    <t>Income Maintenance Technician</t>
  </si>
  <si>
    <t>Maintenance Worker</t>
  </si>
  <si>
    <t>Office Assistant IV</t>
  </si>
  <si>
    <t>Park Maintenance Worker</t>
  </si>
  <si>
    <t>Processing Assistant IV</t>
  </si>
  <si>
    <t>Program Assistant IV</t>
  </si>
  <si>
    <t>Recycling Processor</t>
  </si>
  <si>
    <t>Scale House Operator</t>
  </si>
  <si>
    <t>Tax Assistant--PT</t>
  </si>
  <si>
    <t>Transit Dispatcher</t>
  </si>
  <si>
    <t>Administrative Specialist</t>
  </si>
  <si>
    <t>Deputy Register of Deeds</t>
  </si>
  <si>
    <t>Museum Director</t>
  </si>
  <si>
    <t>Senior Park Maintenance Worker</t>
  </si>
  <si>
    <t>Detention Officer Trainee</t>
  </si>
  <si>
    <t>Income Maintenance Caseworker I W/A IMC II</t>
  </si>
  <si>
    <t>IVC Transporter</t>
  </si>
  <si>
    <t>Senior Administrative Specialist</t>
  </si>
  <si>
    <t>Solid Waste Enforcement Officer</t>
  </si>
  <si>
    <t>Tax Collection Specialist</t>
  </si>
  <si>
    <t>Transit Specialist</t>
  </si>
  <si>
    <t>Administrative Assistant</t>
  </si>
  <si>
    <t>Bus/Per Property Appraiser Trainee</t>
  </si>
  <si>
    <t>EMT-Basic</t>
  </si>
  <si>
    <t>Medical Lab Technician I</t>
  </si>
  <si>
    <t>Nutrition Program Supervisor</t>
  </si>
  <si>
    <t>Permit Technician</t>
  </si>
  <si>
    <t>Assistant Register of Deeds</t>
  </si>
  <si>
    <t>Custodial Services Supervisor</t>
  </si>
  <si>
    <t>Income Maintenance Caseworker II</t>
  </si>
  <si>
    <t>Land Records Spec/Sign Installer</t>
  </si>
  <si>
    <t>Park Maintenance Supervisor</t>
  </si>
  <si>
    <t>Personal Property Appraiser</t>
  </si>
  <si>
    <t>Senior Administrative Assistant</t>
  </si>
  <si>
    <t>Senior Citizen Program Manager</t>
  </si>
  <si>
    <t>Social Worker Trainee</t>
  </si>
  <si>
    <t>Telecommunicator Trainee</t>
  </si>
  <si>
    <t>Victim Services Administrator</t>
  </si>
  <si>
    <t>Business Personal Property Appraiser</t>
  </si>
  <si>
    <t>Deputy Sheriff Trainee</t>
  </si>
  <si>
    <t>Elections Specialist</t>
  </si>
  <si>
    <t>Evidence Technician</t>
  </si>
  <si>
    <t>Real Property Appraiser Trainee</t>
  </si>
  <si>
    <t>Senior Tax Collection Specialist</t>
  </si>
  <si>
    <t>Social Worker I</t>
  </si>
  <si>
    <t>Solid Waste Equipment Operator</t>
  </si>
  <si>
    <t xml:space="preserve">Telecommunicator  </t>
  </si>
  <si>
    <t>Transit Coordinator</t>
  </si>
  <si>
    <t>Building Code Inspector Trainee</t>
  </si>
  <si>
    <t>Child Support Agent II</t>
  </si>
  <si>
    <t>Community Employment Case Manager (CECM)</t>
  </si>
  <si>
    <t>Detention Officer</t>
  </si>
  <si>
    <t>EMT-Advanced</t>
  </si>
  <si>
    <t>Facilities Maintenance Technician</t>
  </si>
  <si>
    <t>Human Resources Specialist</t>
  </si>
  <si>
    <t>Income Maintenance Caseworker III</t>
  </si>
  <si>
    <t>Income Maintenance Investigator II</t>
  </si>
  <si>
    <t>Land Records Specialist</t>
  </si>
  <si>
    <t>Administrative Assistant II</t>
  </si>
  <si>
    <t>Building Code Insp I</t>
  </si>
  <si>
    <t>Detention Corporal</t>
  </si>
  <si>
    <t>Environmental Health Intern</t>
  </si>
  <si>
    <t>Finance Processing Specialist</t>
  </si>
  <si>
    <t xml:space="preserve">Heavy Equipment Mechanic </t>
  </si>
  <si>
    <t>Real Property Appraiser</t>
  </si>
  <si>
    <t>User Support Specialist</t>
  </si>
  <si>
    <t>Veterans Service Officer</t>
  </si>
  <si>
    <t>Addressing &amp; Emer. Mgt. Specialist</t>
  </si>
  <si>
    <t>Building Code Inspetor II</t>
  </si>
  <si>
    <t>Child Support Supervisor I</t>
  </si>
  <si>
    <t>Deputy Sheriff</t>
  </si>
  <si>
    <t>Detention Lieutenant</t>
  </si>
  <si>
    <t>DHHS Support Specialist</t>
  </si>
  <si>
    <t>Environmental Healh Specialist Intern</t>
  </si>
  <si>
    <t>Fire &amp; Building Code Inspector/Fire Marshal</t>
  </si>
  <si>
    <t>Income Maintenance Supervisor II</t>
  </si>
  <si>
    <t>Nutritionist II</t>
  </si>
  <si>
    <t>Public Health Educator II</t>
  </si>
  <si>
    <t>Senior Facilities Maintenance Technician</t>
  </si>
  <si>
    <t>Telecommunications Shift Supervisor</t>
  </si>
  <si>
    <t>Administrative Assistant III</t>
  </si>
  <si>
    <t>Administrative Officer I</t>
  </si>
  <si>
    <t>Building Code Inspetor III</t>
  </si>
  <si>
    <t>Child Support Supervisor II</t>
  </si>
  <si>
    <t>Clerk to the Board of County Commissioners</t>
  </si>
  <si>
    <t>Detention Shift Supervisor/Sergeant</t>
  </si>
  <si>
    <t>Environmental Health Specialist</t>
  </si>
  <si>
    <t>GIS Analyst</t>
  </si>
  <si>
    <t>Landfill Operations Manager</t>
  </si>
  <si>
    <t>Medical Lab Technologist I</t>
  </si>
  <si>
    <t>Senior Real Property Appraiser</t>
  </si>
  <si>
    <t>Social Worker II</t>
  </si>
  <si>
    <t>Solid Waste Operations Manager</t>
  </si>
  <si>
    <t>Technology Support Analyst</t>
  </si>
  <si>
    <t>Assistant to EMS Manager</t>
  </si>
  <si>
    <t>Deputy Sheriff Investigator</t>
  </si>
  <si>
    <t>Grant Specialist</t>
  </si>
  <si>
    <t>Paramedic</t>
  </si>
  <si>
    <t>Income Maintenance Supervisor III</t>
  </si>
  <si>
    <t>Senior GIS Analyst</t>
  </si>
  <si>
    <t>EMS Lieutenant</t>
  </si>
  <si>
    <t>Environmental Health Program Coordinator</t>
  </si>
  <si>
    <t>Parks and Recreation Director</t>
  </si>
  <si>
    <t>Resource Conservationist</t>
  </si>
  <si>
    <t>Social Worker III</t>
  </si>
  <si>
    <t>Tax Collection Supervisor</t>
  </si>
  <si>
    <t>Accountant</t>
  </si>
  <si>
    <t>Assistant Detention Administrator/Captain</t>
  </si>
  <si>
    <t>Deputy Sheriff Sergeant</t>
  </si>
  <si>
    <t>EMS Training Officer</t>
  </si>
  <si>
    <t>PHN I</t>
  </si>
  <si>
    <t>Purchasing Officer/Accountant</t>
  </si>
  <si>
    <t>E</t>
  </si>
  <si>
    <t>Senior Services Director</t>
  </si>
  <si>
    <t>Social Worker I, A &amp; T</t>
  </si>
  <si>
    <t>Social Worker I, A &amp; T After Hours</t>
  </si>
  <si>
    <t>Social Worker I, A &amp; T Lead Worker</t>
  </si>
  <si>
    <t>Airport Manager</t>
  </si>
  <si>
    <t>Building Codes Administrator</t>
  </si>
  <si>
    <t>Elections Director</t>
  </si>
  <si>
    <t>Emergency Management Coordinator</t>
  </si>
  <si>
    <t>EMS Captain</t>
  </si>
  <si>
    <t>GIS Administrator</t>
  </si>
  <si>
    <t>Human Resources Generalist</t>
  </si>
  <si>
    <t>Transportation Director</t>
  </si>
  <si>
    <t>Veterans Service Director</t>
  </si>
  <si>
    <t>Assistant Finance Director</t>
  </si>
  <si>
    <t>Deputy Sheriff Lieutenant</t>
  </si>
  <si>
    <t>Property Appraisal Manager</t>
  </si>
  <si>
    <t>Business Officer I</t>
  </si>
  <si>
    <t>PHN II</t>
  </si>
  <si>
    <t>Tax Collector</t>
  </si>
  <si>
    <t>Telecommunications Director</t>
  </si>
  <si>
    <t>Network Administrator</t>
  </si>
  <si>
    <t>PHN III</t>
  </si>
  <si>
    <t>Social Work Supervisor III</t>
  </si>
  <si>
    <t>Social Work Supervisor III After Hours</t>
  </si>
  <si>
    <t>Systems Administrator</t>
  </si>
  <si>
    <t>Tourism Director</t>
  </si>
  <si>
    <t>Deputy Sheriff Captain</t>
  </si>
  <si>
    <t>Detention Administrator</t>
  </si>
  <si>
    <t>Parks and Facilities Maintenance Director</t>
  </si>
  <si>
    <t xml:space="preserve">Public Health Nursing Supervisor I </t>
  </si>
  <si>
    <t>Register of Deeds</t>
  </si>
  <si>
    <t>Social Work Program Manager</t>
  </si>
  <si>
    <t>Assistant IT Director</t>
  </si>
  <si>
    <t>Human Resources Director</t>
  </si>
  <si>
    <t>Solid Waste Management Director</t>
  </si>
  <si>
    <t>Public Health Nursing Supervisor II</t>
  </si>
  <si>
    <t>Tax Assessor</t>
  </si>
  <si>
    <t>Chief Deputy Sheriff</t>
  </si>
  <si>
    <t>EMS Manager</t>
  </si>
  <si>
    <t>Assistant County Manager</t>
  </si>
  <si>
    <t>IT Director</t>
  </si>
  <si>
    <t>Tax Administrator</t>
  </si>
  <si>
    <t>Nurse Practioner</t>
  </si>
  <si>
    <t>Emergency Services Director</t>
  </si>
  <si>
    <t>Sheriff</t>
  </si>
  <si>
    <t>Chief Financial Officer</t>
  </si>
  <si>
    <t>DSS Director</t>
  </si>
  <si>
    <t>Local Public Health Director</t>
  </si>
  <si>
    <t>DSS Attorney</t>
  </si>
  <si>
    <t>County Manager</t>
  </si>
  <si>
    <t>County Attorney</t>
  </si>
  <si>
    <t>Physician II</t>
  </si>
  <si>
    <t>E = Exempt from the wage and hour provisions of the Fair Labor Standards Act (FLSA)</t>
  </si>
  <si>
    <t>Community Social Services Technician</t>
  </si>
  <si>
    <t>Paralegal</t>
  </si>
  <si>
    <t>Heavy Equipment 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</si>
</sst>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3.5"/>
      <name val="MS Sans Serif"/>
      <family val="2"/>
    </font>
    <font>
      <b/>
      <sz val="12"/>
      <name val="MS Sans Serif"/>
      <family val="2"/>
    </font>
    <font>
      <sz val="8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" fontId="1" fillId="0" borderId="0" xfId="1" applyNumberFormat="1"/>
    <xf numFmtId="0" fontId="1" fillId="0" borderId="0" xfId="1" applyBorder="1"/>
    <xf numFmtId="164" fontId="1" fillId="0" borderId="0" xfId="1" applyNumberFormat="1" applyBorder="1"/>
    <xf numFmtId="1" fontId="1" fillId="0" borderId="0" xfId="1" applyNumberFormat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4" fillId="0" borderId="1" xfId="1" applyFont="1" applyBorder="1" applyAlignment="1">
      <alignment horizontal="center" wrapText="1"/>
    </xf>
    <xf numFmtId="1" fontId="1" fillId="0" borderId="1" xfId="1" applyNumberFormat="1" applyBorder="1" applyAlignment="1">
      <alignment horizontal="center"/>
    </xf>
    <xf numFmtId="164" fontId="1" fillId="0" borderId="0" xfId="1" applyNumberFormat="1" applyBorder="1" applyAlignment="1">
      <alignment wrapText="1"/>
    </xf>
    <xf numFmtId="0" fontId="1" fillId="0" borderId="0" xfId="1" applyBorder="1" applyAlignment="1">
      <alignment horizontal="center"/>
    </xf>
    <xf numFmtId="1" fontId="1" fillId="0" borderId="0" xfId="1" applyNumberFormat="1" applyFill="1"/>
    <xf numFmtId="0" fontId="1" fillId="0" borderId="2" xfId="1" applyBorder="1" applyAlignment="1">
      <alignment horizontal="center"/>
    </xf>
    <xf numFmtId="0" fontId="1" fillId="0" borderId="2" xfId="1" applyBorder="1"/>
    <xf numFmtId="1" fontId="1" fillId="0" borderId="2" xfId="1" applyNumberFormat="1" applyFill="1" applyBorder="1"/>
    <xf numFmtId="0" fontId="1" fillId="0" borderId="3" xfId="1" applyBorder="1" applyAlignment="1">
      <alignment horizontal="center"/>
    </xf>
    <xf numFmtId="0" fontId="1" fillId="0" borderId="3" xfId="1" applyBorder="1"/>
    <xf numFmtId="1" fontId="1" fillId="0" borderId="3" xfId="1" applyNumberFormat="1" applyFill="1" applyBorder="1"/>
    <xf numFmtId="1" fontId="1" fillId="0" borderId="0" xfId="1" applyNumberFormat="1" applyFill="1" applyBorder="1"/>
    <xf numFmtId="0" fontId="1" fillId="0" borderId="3" xfId="1" applyFont="1" applyBorder="1"/>
    <xf numFmtId="0" fontId="1" fillId="0" borderId="0" xfId="1" applyFill="1" applyBorder="1"/>
    <xf numFmtId="164" fontId="1" fillId="0" borderId="0" xfId="1" applyNumberFormat="1"/>
    <xf numFmtId="0" fontId="1" fillId="0" borderId="0" xfId="1" applyFont="1"/>
    <xf numFmtId="0" fontId="1" fillId="0" borderId="3" xfId="1" applyFill="1" applyBorder="1"/>
    <xf numFmtId="0" fontId="1" fillId="0" borderId="4" xfId="1" applyBorder="1"/>
    <xf numFmtId="0" fontId="1" fillId="0" borderId="0" xfId="1" applyFill="1" applyBorder="1" applyAlignment="1">
      <alignment horizontal="center"/>
    </xf>
    <xf numFmtId="0" fontId="1" fillId="0" borderId="2" xfId="1" applyFill="1" applyBorder="1"/>
    <xf numFmtId="0" fontId="1" fillId="0" borderId="4" xfId="1" applyFill="1" applyBorder="1" applyAlignment="1">
      <alignment horizontal="center"/>
    </xf>
    <xf numFmtId="0" fontId="1" fillId="0" borderId="4" xfId="1" applyBorder="1" applyAlignment="1">
      <alignment horizontal="center"/>
    </xf>
    <xf numFmtId="1" fontId="1" fillId="0" borderId="4" xfId="1" applyNumberFormat="1" applyFill="1" applyBorder="1"/>
    <xf numFmtId="0" fontId="1" fillId="0" borderId="0" xfId="1" applyAlignment="1">
      <alignment horizontal="center"/>
    </xf>
    <xf numFmtId="0" fontId="1" fillId="0" borderId="2" xfId="1" applyFill="1" applyBorder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</cellXfs>
  <cellStyles count="2">
    <cellStyle name="Normal" xfId="0" builtinId="0"/>
    <cellStyle name="Normal 2" xfId="1" xr:uid="{8CF5B8BF-2BFB-4A23-B8EA-4BAE22168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YROLL%20BUDGET\2024-25%20BUDGET%20YEAR\BUDGET%20MASTER%202024-25%20HR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4-25 Wage Master"/>
      <sheetName val="STate Grade,Rate,retirement"/>
      <sheetName val="Insurance____Workcomp"/>
      <sheetName val="Pay Plan"/>
    </sheetNames>
    <sheetDataSet>
      <sheetData sheetId="0"/>
      <sheetData sheetId="1"/>
      <sheetData sheetId="2">
        <row r="5">
          <cell r="AH5">
            <v>50</v>
          </cell>
          <cell r="AI5">
            <v>22944.284999999996</v>
          </cell>
          <cell r="AJ5">
            <v>28407.21</v>
          </cell>
          <cell r="AK5">
            <v>33870.134999999995</v>
          </cell>
        </row>
        <row r="6">
          <cell r="AH6">
            <v>51</v>
          </cell>
          <cell r="AI6">
            <v>23862.314999999999</v>
          </cell>
          <cell r="AJ6">
            <v>29543.433749999997</v>
          </cell>
          <cell r="AK6">
            <v>35224.552499999998</v>
          </cell>
        </row>
        <row r="7">
          <cell r="AH7">
            <v>52</v>
          </cell>
          <cell r="AI7">
            <v>24816.98</v>
          </cell>
          <cell r="AJ7">
            <v>30725.451249999998</v>
          </cell>
          <cell r="AK7">
            <v>36633.922499999993</v>
          </cell>
        </row>
        <row r="8">
          <cell r="AH8">
            <v>53</v>
          </cell>
          <cell r="AI8">
            <v>25809.357499999998</v>
          </cell>
          <cell r="AJ8">
            <v>31954.339999999997</v>
          </cell>
          <cell r="AK8">
            <v>38099.322499999995</v>
          </cell>
        </row>
        <row r="9">
          <cell r="AH9">
            <v>54</v>
          </cell>
          <cell r="AI9">
            <v>26840.524999999998</v>
          </cell>
          <cell r="AJ9">
            <v>33231.177499999998</v>
          </cell>
          <cell r="AK9">
            <v>39621.829999999994</v>
          </cell>
        </row>
        <row r="10">
          <cell r="AH10">
            <v>55</v>
          </cell>
          <cell r="AI10">
            <v>27914.792499999996</v>
          </cell>
          <cell r="AJ10">
            <v>34560.8125</v>
          </cell>
          <cell r="AK10">
            <v>41206.832499999997</v>
          </cell>
        </row>
        <row r="11">
          <cell r="AH11">
            <v>56</v>
          </cell>
          <cell r="AI11">
            <v>29031.082499999997</v>
          </cell>
          <cell r="AJ11">
            <v>35943.244999999995</v>
          </cell>
          <cell r="AK11">
            <v>42855.407499999994</v>
          </cell>
        </row>
        <row r="12">
          <cell r="AH12">
            <v>57</v>
          </cell>
          <cell r="AI12">
            <v>30191.549999999996</v>
          </cell>
          <cell r="AJ12">
            <v>37380.091249999998</v>
          </cell>
          <cell r="AK12">
            <v>44568.632499999992</v>
          </cell>
        </row>
        <row r="13">
          <cell r="AH13">
            <v>58</v>
          </cell>
          <cell r="AI13">
            <v>31399.427499999998</v>
          </cell>
          <cell r="AJ13">
            <v>38875.122499999998</v>
          </cell>
          <cell r="AK13">
            <v>46350.817499999997</v>
          </cell>
        </row>
        <row r="14">
          <cell r="AH14">
            <v>59</v>
          </cell>
          <cell r="AI14">
            <v>32654.714999999997</v>
          </cell>
          <cell r="AJ14">
            <v>40429.954999999994</v>
          </cell>
          <cell r="AK14">
            <v>48205.194999999992</v>
          </cell>
        </row>
        <row r="15">
          <cell r="AH15">
            <v>60</v>
          </cell>
          <cell r="AI15">
            <v>33961.722499999996</v>
          </cell>
          <cell r="AJ15">
            <v>42047.821249999994</v>
          </cell>
          <cell r="AK15">
            <v>50133.919999999998</v>
          </cell>
        </row>
        <row r="16">
          <cell r="AH16">
            <v>61</v>
          </cell>
          <cell r="AI16">
            <v>35320.449999999997</v>
          </cell>
          <cell r="AJ16">
            <v>43729.798749999994</v>
          </cell>
          <cell r="AK16">
            <v>52139.147499999992</v>
          </cell>
        </row>
        <row r="17">
          <cell r="AH17">
            <v>62</v>
          </cell>
          <cell r="AI17">
            <v>36733.052499999998</v>
          </cell>
          <cell r="AJ17">
            <v>45479.119999999995</v>
          </cell>
          <cell r="AK17">
            <v>54225.187499999993</v>
          </cell>
        </row>
        <row r="18">
          <cell r="AH18">
            <v>63</v>
          </cell>
          <cell r="AI18">
            <v>38202.762499999997</v>
          </cell>
          <cell r="AJ18">
            <v>47299.017499999994</v>
          </cell>
          <cell r="AK18">
            <v>56395.272499999992</v>
          </cell>
        </row>
        <row r="19">
          <cell r="AH19">
            <v>64</v>
          </cell>
          <cell r="AI19">
            <v>39731.734999999993</v>
          </cell>
          <cell r="AJ19">
            <v>49191.646249999998</v>
          </cell>
          <cell r="AK19">
            <v>58651.557499999995</v>
          </cell>
        </row>
        <row r="20">
          <cell r="AH20">
            <v>65</v>
          </cell>
          <cell r="AI20">
            <v>41321.047499999993</v>
          </cell>
          <cell r="AJ20">
            <v>51159.7</v>
          </cell>
          <cell r="AK20">
            <v>60998.352499999994</v>
          </cell>
        </row>
        <row r="21">
          <cell r="AH21">
            <v>66</v>
          </cell>
          <cell r="AI21">
            <v>42973.932499999995</v>
          </cell>
          <cell r="AJ21">
            <v>53205.872499999998</v>
          </cell>
          <cell r="AK21">
            <v>63437.812499999993</v>
          </cell>
        </row>
        <row r="22">
          <cell r="AH22">
            <v>67</v>
          </cell>
          <cell r="AI22">
            <v>44692.544999999998</v>
          </cell>
          <cell r="AJ22">
            <v>55333.934999999998</v>
          </cell>
          <cell r="AK22">
            <v>65975.324999999997</v>
          </cell>
        </row>
        <row r="23">
          <cell r="AH23">
            <v>68</v>
          </cell>
          <cell r="AI23">
            <v>46480.117499999993</v>
          </cell>
          <cell r="AJ23">
            <v>57547.119999999995</v>
          </cell>
          <cell r="AK23">
            <v>68614.122499999998</v>
          </cell>
        </row>
        <row r="24">
          <cell r="AH24">
            <v>69</v>
          </cell>
          <cell r="AI24">
            <v>48338.804999999993</v>
          </cell>
          <cell r="AJ24">
            <v>59848.121249999997</v>
          </cell>
          <cell r="AK24">
            <v>71357.4375</v>
          </cell>
        </row>
        <row r="25">
          <cell r="AH25">
            <v>70</v>
          </cell>
          <cell r="AI25">
            <v>50272.917499999996</v>
          </cell>
          <cell r="AJ25">
            <v>62242.326249999991</v>
          </cell>
          <cell r="AK25">
            <v>74211.734999999986</v>
          </cell>
        </row>
        <row r="26">
          <cell r="AH26">
            <v>71</v>
          </cell>
          <cell r="AI26">
            <v>52283.532499999994</v>
          </cell>
          <cell r="AJ26">
            <v>64731.889999999992</v>
          </cell>
          <cell r="AK26">
            <v>77180.247499999998</v>
          </cell>
        </row>
        <row r="27">
          <cell r="AH27">
            <v>72</v>
          </cell>
          <cell r="AI27">
            <v>54373.882499999992</v>
          </cell>
          <cell r="AJ27">
            <v>67320.044999999998</v>
          </cell>
          <cell r="AK27">
            <v>80266.20749999999</v>
          </cell>
        </row>
        <row r="28">
          <cell r="AH28">
            <v>73</v>
          </cell>
          <cell r="AI28">
            <v>56548.277499999997</v>
          </cell>
          <cell r="AJ28">
            <v>70012.178749999992</v>
          </cell>
          <cell r="AK28">
            <v>83476.079999999987</v>
          </cell>
        </row>
        <row r="29">
          <cell r="AH29">
            <v>74</v>
          </cell>
          <cell r="AI29">
            <v>58809.95</v>
          </cell>
          <cell r="AJ29">
            <v>72812.601249999992</v>
          </cell>
          <cell r="AK29">
            <v>86815.252499999988</v>
          </cell>
        </row>
        <row r="30">
          <cell r="AH30">
            <v>75</v>
          </cell>
          <cell r="AI30">
            <v>61162.132499999992</v>
          </cell>
          <cell r="AJ30">
            <v>75724.544999999998</v>
          </cell>
          <cell r="AK30">
            <v>90286.95749999999</v>
          </cell>
        </row>
        <row r="31">
          <cell r="AH31">
            <v>76</v>
          </cell>
          <cell r="AI31">
            <v>63608.057499999995</v>
          </cell>
          <cell r="AJ31">
            <v>78752.858749999999</v>
          </cell>
          <cell r="AK31">
            <v>93897.659999999989</v>
          </cell>
        </row>
        <row r="32">
          <cell r="AH32">
            <v>77</v>
          </cell>
          <cell r="AI32">
            <v>66153.112499999988</v>
          </cell>
          <cell r="AJ32">
            <v>81903.468749999985</v>
          </cell>
          <cell r="AK32">
            <v>97653.824999999997</v>
          </cell>
        </row>
        <row r="33">
          <cell r="AH33">
            <v>78</v>
          </cell>
          <cell r="AI33">
            <v>68799.452499999999</v>
          </cell>
          <cell r="AJ33">
            <v>85180.146249999991</v>
          </cell>
          <cell r="AK33">
            <v>101560.84</v>
          </cell>
        </row>
        <row r="34">
          <cell r="AH34">
            <v>79</v>
          </cell>
          <cell r="AI34">
            <v>71550.31</v>
          </cell>
          <cell r="AJ34">
            <v>88586.123749999999</v>
          </cell>
          <cell r="AK34">
            <v>105621.93749999999</v>
          </cell>
        </row>
        <row r="35">
          <cell r="AH35">
            <v>80</v>
          </cell>
          <cell r="AI35">
            <v>74413.227499999994</v>
          </cell>
          <cell r="AJ35">
            <v>92130.559999999998</v>
          </cell>
          <cell r="AK35">
            <v>109847.89249999999</v>
          </cell>
        </row>
        <row r="36">
          <cell r="AH36">
            <v>81</v>
          </cell>
          <cell r="AI36">
            <v>77389.282499999987</v>
          </cell>
          <cell r="AJ36">
            <v>95815.609999999986</v>
          </cell>
          <cell r="AK36">
            <v>114241.93749999999</v>
          </cell>
        </row>
        <row r="37">
          <cell r="AH37">
            <v>82</v>
          </cell>
          <cell r="AI37">
            <v>80484.939999999988</v>
          </cell>
          <cell r="AJ37">
            <v>99647.73874999999</v>
          </cell>
          <cell r="AK37">
            <v>118810.53749999999</v>
          </cell>
        </row>
        <row r="38">
          <cell r="AH38">
            <v>83</v>
          </cell>
          <cell r="AI38">
            <v>83704.509999999995</v>
          </cell>
          <cell r="AJ38">
            <v>103634.48874999999</v>
          </cell>
          <cell r="AK38">
            <v>123564.46749999998</v>
          </cell>
        </row>
        <row r="39">
          <cell r="AH39">
            <v>84</v>
          </cell>
          <cell r="AI39">
            <v>87052.302499999991</v>
          </cell>
          <cell r="AJ39">
            <v>107779.09249999998</v>
          </cell>
          <cell r="AK39">
            <v>128505.88249999999</v>
          </cell>
        </row>
        <row r="40">
          <cell r="AH40">
            <v>85</v>
          </cell>
          <cell r="AI40">
            <v>90534.782499999987</v>
          </cell>
          <cell r="AJ40">
            <v>112090.70874999999</v>
          </cell>
          <cell r="AK40">
            <v>133646.63499999998</v>
          </cell>
        </row>
        <row r="41">
          <cell r="AH41">
            <v>86</v>
          </cell>
          <cell r="AI41">
            <v>94156.26</v>
          </cell>
          <cell r="AJ41">
            <v>116574.72499999999</v>
          </cell>
          <cell r="AK41">
            <v>138993.18999999997</v>
          </cell>
        </row>
        <row r="42">
          <cell r="AH42">
            <v>87</v>
          </cell>
          <cell r="AI42">
            <v>97923.199999999997</v>
          </cell>
          <cell r="AJ42">
            <v>121238.14499999999</v>
          </cell>
          <cell r="AK42">
            <v>144553.09</v>
          </cell>
        </row>
        <row r="43">
          <cell r="AH43">
            <v>88</v>
          </cell>
          <cell r="AI43">
            <v>101839.91249999999</v>
          </cell>
          <cell r="AJ43">
            <v>126087.43374999998</v>
          </cell>
          <cell r="AK43">
            <v>150334.95499999999</v>
          </cell>
        </row>
        <row r="44">
          <cell r="AH44">
            <v>89</v>
          </cell>
          <cell r="AI44">
            <v>105913.93999999999</v>
          </cell>
          <cell r="AJ44">
            <v>131131.21124999999</v>
          </cell>
          <cell r="AK44">
            <v>156348.48249999998</v>
          </cell>
        </row>
        <row r="45">
          <cell r="AH45">
            <v>90</v>
          </cell>
          <cell r="AI45">
            <v>110150.66999999998</v>
          </cell>
          <cell r="AJ45">
            <v>136377.01999999999</v>
          </cell>
          <cell r="AK45">
            <v>162603.37</v>
          </cell>
        </row>
        <row r="46">
          <cell r="AH46">
            <v>91</v>
          </cell>
          <cell r="AI46">
            <v>114556.56749999999</v>
          </cell>
          <cell r="AJ46">
            <v>141831.86374999999</v>
          </cell>
          <cell r="AK46">
            <v>169107.15999999997</v>
          </cell>
        </row>
        <row r="47">
          <cell r="AH47">
            <v>92</v>
          </cell>
          <cell r="AI47">
            <v>119138.09749999999</v>
          </cell>
          <cell r="AJ47">
            <v>147504.36249999999</v>
          </cell>
          <cell r="AK47">
            <v>175870.62749999997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ECDF-7AB5-4DE4-B649-A8F226DDE25A}">
  <dimension ref="A1:AC200"/>
  <sheetViews>
    <sheetView tabSelected="1" topLeftCell="A53" workbookViewId="0">
      <selection activeCell="Q71" sqref="Q71"/>
    </sheetView>
  </sheetViews>
  <sheetFormatPr defaultColWidth="9.140625" defaultRowHeight="12.75" x14ac:dyDescent="0.2"/>
  <cols>
    <col min="1" max="1" width="7.140625" style="2" customWidth="1"/>
    <col min="2" max="2" width="1.5703125" style="1" customWidth="1"/>
    <col min="3" max="4" width="9.140625" style="1"/>
    <col min="5" max="5" width="19" style="1" customWidth="1"/>
    <col min="6" max="6" width="7" style="2" customWidth="1"/>
    <col min="7" max="7" width="7.42578125" style="3" customWidth="1"/>
    <col min="8" max="8" width="8.140625" style="3" customWidth="1"/>
    <col min="9" max="9" width="7.42578125" style="3" customWidth="1"/>
    <col min="10" max="10" width="1.42578125" style="1" customWidth="1"/>
    <col min="11" max="11" width="7.5703125" style="23" customWidth="1"/>
    <col min="12" max="16384" width="9.140625" style="1"/>
  </cols>
  <sheetData>
    <row r="1" spans="1:29" ht="19.5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29" x14ac:dyDescent="0.2"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5.75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2">
      <c r="A5" s="36"/>
      <c r="B5" s="36"/>
      <c r="C5" s="36"/>
      <c r="D5" s="36"/>
      <c r="E5" s="36"/>
      <c r="F5" s="36"/>
      <c r="G5" s="36"/>
      <c r="H5" s="36"/>
      <c r="I5" s="36"/>
      <c r="J5" s="4"/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2.2" customHeight="1" x14ac:dyDescent="0.2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2"/>
      <c r="C7" s="2"/>
      <c r="D7" s="2"/>
      <c r="E7" s="2"/>
      <c r="G7" s="6"/>
      <c r="H7" s="6"/>
      <c r="I7" s="6"/>
      <c r="J7" s="4"/>
      <c r="K7" s="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4" customFormat="1" ht="43.5" customHeight="1" thickBot="1" x14ac:dyDescent="0.25">
      <c r="A8" s="7" t="s">
        <v>4</v>
      </c>
      <c r="B8" s="8"/>
      <c r="C8" s="8" t="s">
        <v>5</v>
      </c>
      <c r="D8" s="8"/>
      <c r="E8" s="8"/>
      <c r="F8" s="9" t="s">
        <v>6</v>
      </c>
      <c r="G8" s="10" t="s">
        <v>7</v>
      </c>
      <c r="H8" s="10" t="s">
        <v>8</v>
      </c>
      <c r="I8" s="10" t="s">
        <v>9</v>
      </c>
      <c r="K8" s="11" t="s">
        <v>10</v>
      </c>
    </row>
    <row r="9" spans="1:29" s="4" customFormat="1" x14ac:dyDescent="0.2">
      <c r="A9" s="12">
        <v>55</v>
      </c>
      <c r="F9" s="12"/>
      <c r="G9" s="13">
        <f>LOOKUP(A9,'[1]STate Grade,Rate,retirement'!$AH$5:$AH$51,'[1]STate Grade,Rate,retirement'!$AI$5:$AI$51)</f>
        <v>27914.792499999996</v>
      </c>
      <c r="H9" s="13">
        <f>LOOKUP(A9,'[1]STate Grade,Rate,retirement'!$AH$5:$AH$51,'[1]STate Grade,Rate,retirement'!$AJ$5:$AJ$51)</f>
        <v>34560.8125</v>
      </c>
      <c r="I9" s="13">
        <f>LOOKUP(A9,'[1]STate Grade,Rate,retirement'!$AH$5:$AH$51,'[1]STate Grade,Rate,retirement'!$AK$5:$AK$51)</f>
        <v>41206.832499999997</v>
      </c>
      <c r="K9" s="5">
        <f>G9/2080</f>
        <v>13.42057331730769</v>
      </c>
    </row>
    <row r="10" spans="1:29" s="4" customFormat="1" x14ac:dyDescent="0.2">
      <c r="A10" s="14">
        <v>56</v>
      </c>
      <c r="B10" s="15"/>
      <c r="C10" s="15" t="s">
        <v>11</v>
      </c>
      <c r="D10" s="15"/>
      <c r="E10" s="15"/>
      <c r="F10" s="14"/>
      <c r="G10" s="16">
        <f>LOOKUP(A10,'[1]STate Grade,Rate,retirement'!$AH$5:$AH$51,'[1]STate Grade,Rate,retirement'!$AI$5:$AI$51)</f>
        <v>29031.082499999997</v>
      </c>
      <c r="H10" s="16">
        <f>LOOKUP(A10,'[1]STate Grade,Rate,retirement'!$AH$5:$AH$51,'[1]STate Grade,Rate,retirement'!$AJ$5:$AJ$51)</f>
        <v>35943.244999999995</v>
      </c>
      <c r="I10" s="16">
        <f>LOOKUP(A10,'[1]STate Grade,Rate,retirement'!$AH$5:$AH$51,'[1]STate Grade,Rate,retirement'!$AK$5:$AK$51)</f>
        <v>42855.407499999994</v>
      </c>
      <c r="K10" s="5">
        <f>G10/2080</f>
        <v>13.957251201923075</v>
      </c>
    </row>
    <row r="11" spans="1:29" s="4" customFormat="1" x14ac:dyDescent="0.2">
      <c r="A11" s="17"/>
      <c r="B11" s="18"/>
      <c r="C11" s="18" t="s">
        <v>12</v>
      </c>
      <c r="D11" s="18"/>
      <c r="E11" s="18"/>
      <c r="F11" s="17"/>
      <c r="G11" s="19"/>
      <c r="H11" s="19"/>
      <c r="I11" s="19"/>
      <c r="K11" s="5"/>
    </row>
    <row r="12" spans="1:29" x14ac:dyDescent="0.2">
      <c r="A12" s="2">
        <v>57</v>
      </c>
      <c r="C12" s="1" t="s">
        <v>13</v>
      </c>
      <c r="G12" s="13">
        <f>LOOKUP(A12,'[1]STate Grade,Rate,retirement'!$AH$5:$AH$51,'[1]STate Grade,Rate,retirement'!$AI$5:$AI$51)</f>
        <v>30191.549999999996</v>
      </c>
      <c r="H12" s="13">
        <f>LOOKUP(A12,'[1]STate Grade,Rate,retirement'!$AH$5:$AH$51,'[1]STate Grade,Rate,retirement'!$AJ$5:$AJ$51)</f>
        <v>37380.091249999998</v>
      </c>
      <c r="I12" s="13">
        <f>LOOKUP(A12,'[1]STate Grade,Rate,retirement'!$AH$5:$AH$51,'[1]STate Grade,Rate,retirement'!$AK$5:$AK$51)</f>
        <v>44568.632499999992</v>
      </c>
      <c r="J12" s="4"/>
      <c r="K12" s="5">
        <f>G12/2080</f>
        <v>14.515168269230767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">
      <c r="C13" s="1" t="s">
        <v>14</v>
      </c>
      <c r="G13" s="13"/>
      <c r="H13" s="13"/>
      <c r="I13" s="13"/>
      <c r="J13" s="4"/>
      <c r="K13" s="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">
      <c r="C14" s="1" t="s">
        <v>15</v>
      </c>
      <c r="G14" s="13"/>
      <c r="H14" s="13"/>
      <c r="I14" s="13"/>
      <c r="J14" s="4"/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">
      <c r="C15" s="1" t="s">
        <v>16</v>
      </c>
      <c r="G15" s="13"/>
      <c r="H15" s="13"/>
      <c r="I15" s="13"/>
      <c r="J15" s="4"/>
      <c r="K15" s="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">
      <c r="C16" s="1" t="s">
        <v>17</v>
      </c>
      <c r="G16" s="13"/>
      <c r="H16" s="13"/>
      <c r="I16" s="13"/>
      <c r="J16" s="4"/>
      <c r="K16" s="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">
      <c r="A17" s="17"/>
      <c r="B17" s="18"/>
      <c r="C17" s="18" t="s">
        <v>18</v>
      </c>
      <c r="D17" s="18"/>
      <c r="E17" s="18"/>
      <c r="F17" s="17"/>
      <c r="G17" s="19"/>
      <c r="H17" s="19"/>
      <c r="I17" s="19"/>
      <c r="J17" s="4"/>
      <c r="K17" s="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">
      <c r="A18" s="2">
        <v>58</v>
      </c>
      <c r="C18" s="1" t="s">
        <v>19</v>
      </c>
      <c r="G18" s="13">
        <f>LOOKUP(A18,'[1]STate Grade,Rate,retirement'!$AH$5:$AH$51,'[1]STate Grade,Rate,retirement'!$AI$5:$AI$51)</f>
        <v>31399.427499999998</v>
      </c>
      <c r="H18" s="13">
        <f>LOOKUP(A18,'[1]STate Grade,Rate,retirement'!$AH$5:$AH$51,'[1]STate Grade,Rate,retirement'!$AJ$5:$AJ$51)</f>
        <v>38875.122499999998</v>
      </c>
      <c r="I18" s="13">
        <f>LOOKUP(A18,'[1]STate Grade,Rate,retirement'!$AH$5:$AH$51,'[1]STate Grade,Rate,retirement'!$AK$5:$AK$51)</f>
        <v>46350.817499999997</v>
      </c>
      <c r="J18" s="4"/>
      <c r="K18" s="5">
        <f>G18/2080</f>
        <v>15.095878605769229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">
      <c r="C19" s="1" t="s">
        <v>20</v>
      </c>
      <c r="G19" s="13"/>
      <c r="H19" s="13"/>
      <c r="I19" s="13"/>
      <c r="J19" s="4"/>
      <c r="K19" s="5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">
      <c r="A20" s="17"/>
      <c r="B20" s="18"/>
      <c r="C20" s="18" t="s">
        <v>21</v>
      </c>
      <c r="D20" s="18"/>
      <c r="E20" s="18"/>
      <c r="F20" s="17"/>
      <c r="G20" s="19"/>
      <c r="H20" s="19"/>
      <c r="I20" s="19"/>
      <c r="J20" s="4"/>
      <c r="K20" s="5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">
      <c r="A21" s="2">
        <v>59</v>
      </c>
      <c r="C21" s="1" t="s">
        <v>22</v>
      </c>
      <c r="G21" s="13">
        <f>LOOKUP(A21,'[1]STate Grade,Rate,retirement'!$AH$5:$AH$51,'[1]STate Grade,Rate,retirement'!$AI$5:$AI$51)</f>
        <v>32654.714999999997</v>
      </c>
      <c r="H21" s="13">
        <f>LOOKUP(A21,'[1]STate Grade,Rate,retirement'!$AH$5:$AH$51,'[1]STate Grade,Rate,retirement'!$AJ$5:$AJ$51)</f>
        <v>40429.954999999994</v>
      </c>
      <c r="I21" s="13">
        <f>LOOKUP(A21,'[1]STate Grade,Rate,retirement'!$AH$5:$AH$51,'[1]STate Grade,Rate,retirement'!$AK$5:$AK$51)</f>
        <v>48205.194999999992</v>
      </c>
      <c r="J21" s="4"/>
      <c r="K21" s="5">
        <f>G21/2080</f>
        <v>15.69938221153846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">
      <c r="C22" s="1" t="s">
        <v>189</v>
      </c>
      <c r="G22" s="13"/>
      <c r="H22" s="13"/>
      <c r="I22" s="13"/>
      <c r="J22" s="4"/>
      <c r="K22" s="5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">
      <c r="C23" s="1" t="s">
        <v>23</v>
      </c>
      <c r="G23" s="13"/>
      <c r="H23" s="13"/>
      <c r="I23" s="13"/>
      <c r="J23" s="4"/>
      <c r="K23" s="5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2">
      <c r="C24" s="1" t="s">
        <v>24</v>
      </c>
      <c r="G24" s="13"/>
      <c r="H24" s="13"/>
      <c r="I24" s="13"/>
      <c r="J24" s="4"/>
      <c r="K24" s="5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2">
      <c r="C25" s="1" t="s">
        <v>25</v>
      </c>
      <c r="G25" s="13"/>
      <c r="H25" s="13"/>
      <c r="I25" s="13"/>
      <c r="J25" s="4"/>
      <c r="K25" s="5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">
      <c r="C26" s="1" t="s">
        <v>26</v>
      </c>
      <c r="G26" s="13"/>
      <c r="H26" s="13"/>
      <c r="I26" s="13"/>
      <c r="J26" s="4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">
      <c r="C27" s="4" t="s">
        <v>27</v>
      </c>
      <c r="G27" s="13"/>
      <c r="H27" s="13"/>
      <c r="I27" s="13"/>
      <c r="J27" s="4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">
      <c r="C28" s="4" t="s">
        <v>28</v>
      </c>
      <c r="G28" s="13"/>
      <c r="H28" s="13"/>
      <c r="I28" s="13"/>
      <c r="J28" s="4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2">
      <c r="A29" s="12"/>
      <c r="B29" s="4"/>
      <c r="C29" s="4" t="s">
        <v>29</v>
      </c>
      <c r="D29" s="4"/>
      <c r="E29" s="4"/>
      <c r="F29" s="12"/>
      <c r="G29" s="20"/>
      <c r="H29" s="20"/>
      <c r="I29" s="20"/>
      <c r="J29" s="4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2">
      <c r="A30" s="12"/>
      <c r="B30" s="4"/>
      <c r="C30" s="4" t="s">
        <v>30</v>
      </c>
      <c r="D30" s="4"/>
      <c r="E30" s="4"/>
      <c r="F30" s="12"/>
      <c r="G30" s="20"/>
      <c r="H30" s="20"/>
      <c r="I30" s="20"/>
      <c r="J30" s="4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">
      <c r="A31" s="12"/>
      <c r="B31" s="4"/>
      <c r="C31" s="4" t="s">
        <v>31</v>
      </c>
      <c r="D31" s="4"/>
      <c r="E31" s="4"/>
      <c r="F31" s="12"/>
      <c r="G31" s="20"/>
      <c r="H31" s="20"/>
      <c r="I31" s="20"/>
      <c r="J31" s="4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">
      <c r="A32" s="17"/>
      <c r="B32" s="18"/>
      <c r="C32" s="18" t="s">
        <v>32</v>
      </c>
      <c r="D32" s="18"/>
      <c r="E32" s="18"/>
      <c r="F32" s="17"/>
      <c r="G32" s="19"/>
      <c r="H32" s="19"/>
      <c r="I32" s="19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2">
      <c r="A33" s="2">
        <v>60</v>
      </c>
      <c r="C33" s="1" t="s">
        <v>33</v>
      </c>
      <c r="G33" s="13">
        <f>LOOKUP(A33,'[1]STate Grade,Rate,retirement'!$AH$5:$AH$51,'[1]STate Grade,Rate,retirement'!$AI$5:$AI$51)</f>
        <v>33961.722499999996</v>
      </c>
      <c r="H33" s="13">
        <f>LOOKUP(A33,'[1]STate Grade,Rate,retirement'!$AH$5:$AH$51,'[1]STate Grade,Rate,retirement'!$AJ$5:$AJ$51)</f>
        <v>42047.821249999994</v>
      </c>
      <c r="I33" s="13">
        <f>LOOKUP(A33,'[1]STate Grade,Rate,retirement'!$AH$5:$AH$51,'[1]STate Grade,Rate,retirement'!$AK$5:$AK$51)</f>
        <v>50133.919999999998</v>
      </c>
      <c r="J33" s="4"/>
      <c r="K33" s="5">
        <f>G33/2080</f>
        <v>16.327751201923075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2">
      <c r="C34" s="1" t="s">
        <v>34</v>
      </c>
      <c r="G34" s="13"/>
      <c r="H34" s="13"/>
      <c r="I34" s="13"/>
      <c r="J34" s="4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">
      <c r="C35" s="1" t="s">
        <v>35</v>
      </c>
      <c r="G35" s="13"/>
      <c r="H35" s="13"/>
      <c r="I35" s="13"/>
      <c r="J35" s="4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">
      <c r="A36" s="17"/>
      <c r="B36" s="18"/>
      <c r="C36" s="18" t="s">
        <v>36</v>
      </c>
      <c r="D36" s="18"/>
      <c r="E36" s="18"/>
      <c r="F36" s="17"/>
      <c r="G36" s="19"/>
      <c r="H36" s="19"/>
      <c r="I36" s="19"/>
      <c r="J36" s="4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">
      <c r="A37" s="2">
        <v>61</v>
      </c>
      <c r="C37" s="1" t="s">
        <v>38</v>
      </c>
      <c r="F37" s="32"/>
      <c r="G37" s="13">
        <f>LOOKUP(A37,'[1]STate Grade,Rate,retirement'!$AH$5:$AH$51,'[1]STate Grade,Rate,retirement'!$AI$5:$AI$51)</f>
        <v>35320.449999999997</v>
      </c>
      <c r="H37" s="13">
        <f>LOOKUP(A37,'[1]STate Grade,Rate,retirement'!$AH$5:$AH$51,'[1]STate Grade,Rate,retirement'!$AJ$5:$AJ$51)</f>
        <v>43729.798749999994</v>
      </c>
      <c r="I37" s="13">
        <f>LOOKUP(A37,'[1]STate Grade,Rate,retirement'!$AH$5:$AH$51,'[1]STate Grade,Rate,retirement'!$AK$5:$AK$51)</f>
        <v>52139.147499999992</v>
      </c>
      <c r="J37" s="4"/>
      <c r="K37" s="5">
        <f>G37/2080</f>
        <v>16.980985576923075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">
      <c r="C38" s="1" t="s">
        <v>39</v>
      </c>
      <c r="F38" s="32"/>
      <c r="G38" s="13"/>
      <c r="H38" s="13"/>
      <c r="I38" s="13"/>
      <c r="J38" s="4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">
      <c r="C39" s="1" t="s">
        <v>40</v>
      </c>
      <c r="F39" s="32"/>
      <c r="G39" s="13"/>
      <c r="H39" s="13"/>
      <c r="I39" s="13"/>
      <c r="J39" s="4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2">
      <c r="C40" s="1" t="s">
        <v>41</v>
      </c>
      <c r="F40" s="32"/>
      <c r="G40" s="13"/>
      <c r="H40" s="13"/>
      <c r="I40" s="13"/>
      <c r="J40" s="4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2">
      <c r="C41" s="1" t="s">
        <v>42</v>
      </c>
      <c r="F41" s="32"/>
      <c r="G41" s="13"/>
      <c r="H41" s="13"/>
      <c r="I41" s="13"/>
      <c r="J41" s="4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2">
      <c r="C42" s="4" t="s">
        <v>43</v>
      </c>
      <c r="D42" s="4"/>
      <c r="E42" s="4"/>
      <c r="F42" s="12"/>
      <c r="G42" s="13"/>
      <c r="H42" s="13"/>
      <c r="I42" s="13"/>
      <c r="J42" s="4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2">
      <c r="A43" s="14">
        <v>62</v>
      </c>
      <c r="B43" s="15"/>
      <c r="C43" s="15" t="s">
        <v>44</v>
      </c>
      <c r="D43" s="15"/>
      <c r="E43" s="15"/>
      <c r="F43" s="14"/>
      <c r="G43" s="16">
        <f>LOOKUP(A43,'[1]STate Grade,Rate,retirement'!$AH$5:$AH$51,'[1]STate Grade,Rate,retirement'!$AI$5:$AI$51)</f>
        <v>36733.052499999998</v>
      </c>
      <c r="H43" s="16">
        <f>LOOKUP(A43,'[1]STate Grade,Rate,retirement'!$AH$5:$AH$51,'[1]STate Grade,Rate,retirement'!$AJ$5:$AJ$51)</f>
        <v>45479.119999999995</v>
      </c>
      <c r="I43" s="16">
        <f>LOOKUP(A43,'[1]STate Grade,Rate,retirement'!$AH$5:$AH$51,'[1]STate Grade,Rate,retirement'!$AK$5:$AK$51)</f>
        <v>54225.187499999993</v>
      </c>
      <c r="J43" s="4"/>
      <c r="K43" s="5">
        <f>G43/2080</f>
        <v>17.660121394230767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2">
      <c r="C44" s="1" t="s">
        <v>45</v>
      </c>
      <c r="G44" s="13"/>
      <c r="H44" s="13"/>
      <c r="I44" s="13"/>
      <c r="J44" s="4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2">
      <c r="C45" s="1" t="s">
        <v>46</v>
      </c>
      <c r="G45" s="13"/>
      <c r="H45" s="13"/>
      <c r="I45" s="13"/>
      <c r="J45" s="4"/>
      <c r="K45" s="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">
      <c r="C46" s="1" t="s">
        <v>47</v>
      </c>
      <c r="G46" s="13"/>
      <c r="H46" s="13"/>
      <c r="I46" s="13"/>
      <c r="J46" s="4"/>
      <c r="K46" s="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2">
      <c r="C47" s="1" t="s">
        <v>48</v>
      </c>
      <c r="G47" s="13"/>
      <c r="H47" s="13"/>
      <c r="I47" s="13"/>
      <c r="J47" s="4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s="18" customFormat="1" x14ac:dyDescent="0.2">
      <c r="A48" s="17"/>
      <c r="C48" s="21" t="s">
        <v>49</v>
      </c>
      <c r="F48" s="17"/>
      <c r="G48" s="19"/>
      <c r="H48" s="19"/>
      <c r="I48" s="19"/>
      <c r="J48" s="4"/>
      <c r="K48" s="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2">
      <c r="A49" s="2">
        <v>63</v>
      </c>
      <c r="C49" s="1" t="s">
        <v>50</v>
      </c>
      <c r="G49" s="13">
        <f>LOOKUP(A49,'[1]STate Grade,Rate,retirement'!$AH$5:$AH$51,'[1]STate Grade,Rate,retirement'!$AI$5:$AI$51)</f>
        <v>38202.762499999997</v>
      </c>
      <c r="H49" s="13">
        <f>LOOKUP(A49,'[1]STate Grade,Rate,retirement'!$AH$5:$AH$51,'[1]STate Grade,Rate,retirement'!$AJ$5:$AJ$51)</f>
        <v>47299.017499999994</v>
      </c>
      <c r="I49" s="13">
        <f>LOOKUP(A49,'[1]STate Grade,Rate,retirement'!$AH$5:$AH$51,'[1]STate Grade,Rate,retirement'!$AK$5:$AK$51)</f>
        <v>56395.272499999992</v>
      </c>
      <c r="J49" s="4"/>
      <c r="K49" s="5">
        <f>G49/2080</f>
        <v>18.366712740384614</v>
      </c>
      <c r="L49" s="4"/>
      <c r="M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2">
      <c r="C50" s="1" t="s">
        <v>51</v>
      </c>
      <c r="G50" s="13"/>
      <c r="H50" s="13"/>
      <c r="I50" s="13"/>
      <c r="K50" s="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2">
      <c r="C51" s="1" t="s">
        <v>52</v>
      </c>
      <c r="G51" s="13"/>
      <c r="H51" s="13"/>
      <c r="I51" s="13"/>
      <c r="J51" s="4"/>
      <c r="K51" s="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">
      <c r="C52" s="1" t="s">
        <v>53</v>
      </c>
      <c r="G52" s="13"/>
      <c r="H52" s="13"/>
      <c r="I52" s="13"/>
      <c r="J52" s="4"/>
      <c r="K52" s="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2">
      <c r="C53" s="1" t="s">
        <v>54</v>
      </c>
      <c r="G53" s="13"/>
      <c r="H53" s="13"/>
      <c r="I53" s="13"/>
      <c r="J53" s="4"/>
      <c r="K53" s="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">
      <c r="C54" s="1" t="s">
        <v>55</v>
      </c>
      <c r="G54" s="13"/>
      <c r="H54" s="13"/>
      <c r="I54" s="13"/>
      <c r="J54" s="4"/>
      <c r="K54" s="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">
      <c r="C55" s="1" t="s">
        <v>56</v>
      </c>
      <c r="G55" s="13"/>
      <c r="H55" s="13"/>
      <c r="I55" s="13"/>
      <c r="J55" s="4"/>
      <c r="K55" s="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4" customFormat="1" x14ac:dyDescent="0.2">
      <c r="A56" s="12"/>
      <c r="C56" s="22" t="s">
        <v>57</v>
      </c>
      <c r="F56" s="12"/>
      <c r="G56" s="13"/>
      <c r="H56" s="13"/>
      <c r="I56" s="13"/>
      <c r="K56" s="5"/>
    </row>
    <row r="57" spans="1:29" s="4" customFormat="1" x14ac:dyDescent="0.2">
      <c r="A57" s="12"/>
      <c r="C57" s="22" t="s">
        <v>58</v>
      </c>
      <c r="F57" s="12"/>
      <c r="G57" s="13"/>
      <c r="H57" s="13"/>
      <c r="I57" s="13"/>
      <c r="K57" s="5"/>
    </row>
    <row r="58" spans="1:29" x14ac:dyDescent="0.2">
      <c r="C58" s="4" t="s">
        <v>59</v>
      </c>
      <c r="G58" s="13"/>
      <c r="H58" s="13"/>
      <c r="I58" s="13"/>
    </row>
    <row r="59" spans="1:29" s="4" customFormat="1" x14ac:dyDescent="0.2">
      <c r="A59" s="17"/>
      <c r="B59" s="18"/>
      <c r="C59" s="21" t="s">
        <v>60</v>
      </c>
      <c r="D59" s="18"/>
      <c r="E59" s="18"/>
      <c r="F59" s="17"/>
      <c r="G59" s="19"/>
      <c r="H59" s="19"/>
      <c r="I59" s="19"/>
      <c r="K59" s="5"/>
    </row>
    <row r="60" spans="1:29" x14ac:dyDescent="0.2">
      <c r="A60" s="2">
        <v>64</v>
      </c>
      <c r="C60" s="22" t="s">
        <v>61</v>
      </c>
      <c r="G60" s="13">
        <f>LOOKUP(A60,'[1]STate Grade,Rate,retirement'!$AH$5:$AH$51,'[1]STate Grade,Rate,retirement'!$AI$5:$AI$51)</f>
        <v>39731.734999999993</v>
      </c>
      <c r="H60" s="13">
        <f>LOOKUP(A60,'[1]STate Grade,Rate,retirement'!$AH$5:$AH$51,'[1]STate Grade,Rate,retirement'!$AJ$5:$AJ$51)</f>
        <v>49191.646249999998</v>
      </c>
      <c r="I60" s="13">
        <f>LOOKUP(A60,'[1]STate Grade,Rate,retirement'!$AH$5:$AH$51,'[1]STate Grade,Rate,retirement'!$AK$5:$AK$51)</f>
        <v>58651.557499999995</v>
      </c>
      <c r="J60" s="4"/>
      <c r="K60" s="5">
        <f>G60/2080</f>
        <v>19.101795673076921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">
      <c r="C61" s="1" t="s">
        <v>37</v>
      </c>
      <c r="G61" s="13"/>
      <c r="H61" s="13"/>
      <c r="I61" s="13"/>
      <c r="J61" s="4"/>
      <c r="K61" s="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">
      <c r="C62" s="1" t="s">
        <v>63</v>
      </c>
      <c r="G62" s="13"/>
      <c r="H62" s="13"/>
      <c r="I62" s="13"/>
      <c r="J62" s="4"/>
      <c r="K62" s="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">
      <c r="C63" s="1" t="s">
        <v>64</v>
      </c>
      <c r="G63" s="13"/>
      <c r="H63" s="13"/>
      <c r="I63" s="13"/>
      <c r="J63" s="4"/>
      <c r="K63" s="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">
      <c r="C64" s="1" t="s">
        <v>65</v>
      </c>
      <c r="G64" s="13"/>
      <c r="H64" s="13"/>
      <c r="I64" s="13"/>
      <c r="J64" s="4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2">
      <c r="C65" s="1" t="s">
        <v>66</v>
      </c>
      <c r="G65" s="13"/>
      <c r="H65" s="13"/>
      <c r="I65" s="13"/>
      <c r="J65" s="4"/>
      <c r="K65" s="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s="18" customFormat="1" x14ac:dyDescent="0.2">
      <c r="A66" s="12"/>
      <c r="B66" s="4"/>
      <c r="C66" s="4" t="s">
        <v>67</v>
      </c>
      <c r="D66" s="4"/>
      <c r="E66" s="4"/>
      <c r="F66" s="12"/>
      <c r="G66" s="13"/>
      <c r="H66" s="13"/>
      <c r="I66" s="13"/>
      <c r="J66" s="4"/>
      <c r="K66" s="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s="4" customFormat="1" x14ac:dyDescent="0.2">
      <c r="A67" s="12"/>
      <c r="C67" s="4" t="s">
        <v>68</v>
      </c>
      <c r="F67" s="12"/>
      <c r="G67" s="13"/>
      <c r="H67" s="13"/>
      <c r="I67" s="13"/>
      <c r="K67" s="5"/>
    </row>
    <row r="68" spans="1:29" s="4" customFormat="1" x14ac:dyDescent="0.2">
      <c r="A68" s="12"/>
      <c r="C68" s="4" t="s">
        <v>69</v>
      </c>
      <c r="F68" s="12"/>
      <c r="G68" s="13"/>
      <c r="H68" s="13"/>
      <c r="I68" s="13"/>
      <c r="K68" s="5"/>
    </row>
    <row r="69" spans="1:29" s="18" customFormat="1" x14ac:dyDescent="0.2">
      <c r="A69" s="17"/>
      <c r="C69" s="21" t="s">
        <v>70</v>
      </c>
      <c r="F69" s="17"/>
      <c r="G69" s="19"/>
      <c r="H69" s="19"/>
      <c r="I69" s="19"/>
      <c r="J69" s="4"/>
      <c r="K69" s="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">
      <c r="A70" s="2">
        <v>65</v>
      </c>
      <c r="C70" s="1" t="s">
        <v>71</v>
      </c>
      <c r="G70" s="13">
        <f>LOOKUP(A70,'[1]STate Grade,Rate,retirement'!$AH$5:$AH$51,'[1]STate Grade,Rate,retirement'!$AI$5:$AI$51)</f>
        <v>41321.047499999993</v>
      </c>
      <c r="H70" s="13">
        <f>LOOKUP(A70,'[1]STate Grade,Rate,retirement'!$AH$5:$AH$51,'[1]STate Grade,Rate,retirement'!$AJ$5:$AJ$51)</f>
        <v>51159.7</v>
      </c>
      <c r="I70" s="13">
        <f>LOOKUP(A70,'[1]STate Grade,Rate,retirement'!$AH$5:$AH$51,'[1]STate Grade,Rate,retirement'!$AK$5:$AK$51)</f>
        <v>60998.352499999994</v>
      </c>
      <c r="J70" s="4"/>
      <c r="K70" s="5">
        <f>G70/2080</f>
        <v>19.865888221153842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">
      <c r="C71" s="24" t="s">
        <v>72</v>
      </c>
      <c r="G71" s="13"/>
      <c r="H71" s="13"/>
      <c r="I71" s="13"/>
      <c r="J71" s="4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">
      <c r="C72" s="1" t="s">
        <v>73</v>
      </c>
      <c r="G72" s="13"/>
      <c r="H72" s="13"/>
      <c r="I72" s="13"/>
      <c r="J72" s="4"/>
      <c r="K72" s="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">
      <c r="C73" s="1" t="s">
        <v>74</v>
      </c>
      <c r="G73" s="13"/>
      <c r="H73" s="13"/>
      <c r="I73" s="13"/>
      <c r="J73" s="4"/>
      <c r="K73" s="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">
      <c r="C74" s="1" t="s">
        <v>75</v>
      </c>
      <c r="G74" s="13"/>
      <c r="H74" s="13"/>
      <c r="I74" s="13"/>
      <c r="J74" s="4"/>
      <c r="K74" s="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">
      <c r="C75" s="1" t="s">
        <v>76</v>
      </c>
      <c r="G75" s="13"/>
      <c r="H75" s="13"/>
      <c r="I75" s="13"/>
      <c r="J75" s="4"/>
      <c r="K75" s="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">
      <c r="A76" s="32"/>
      <c r="C76" s="1" t="s">
        <v>191</v>
      </c>
      <c r="F76" s="32"/>
      <c r="G76" s="13"/>
      <c r="H76" s="13"/>
      <c r="I76" s="13"/>
      <c r="J76" s="4"/>
      <c r="K76" s="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">
      <c r="C77" s="1" t="s">
        <v>77</v>
      </c>
      <c r="G77" s="13"/>
      <c r="H77" s="13"/>
      <c r="I77" s="13"/>
      <c r="J77" s="4"/>
      <c r="K77" s="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">
      <c r="C78" s="1" t="s">
        <v>78</v>
      </c>
      <c r="G78" s="13"/>
      <c r="H78" s="13"/>
      <c r="I78" s="13"/>
      <c r="J78" s="4"/>
      <c r="K78" s="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">
      <c r="C79" s="4" t="s">
        <v>79</v>
      </c>
      <c r="G79" s="13"/>
      <c r="H79" s="13"/>
      <c r="I79" s="13"/>
      <c r="J79" s="4"/>
      <c r="K79" s="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">
      <c r="C80" s="1" t="s">
        <v>80</v>
      </c>
      <c r="G80" s="13"/>
      <c r="H80" s="13"/>
      <c r="I80" s="13"/>
      <c r="J80" s="4"/>
      <c r="K80" s="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">
      <c r="A81" s="14">
        <v>66</v>
      </c>
      <c r="B81" s="15"/>
      <c r="C81" s="15" t="s">
        <v>81</v>
      </c>
      <c r="D81" s="15"/>
      <c r="E81" s="15"/>
      <c r="F81" s="14"/>
      <c r="G81" s="16">
        <f>LOOKUP(A81,'[1]STate Grade,Rate,retirement'!$AH$5:$AH$51,'[1]STate Grade,Rate,retirement'!$AI$5:$AI$51)</f>
        <v>42973.932499999995</v>
      </c>
      <c r="H81" s="16">
        <f>LOOKUP(A81,'[1]STate Grade,Rate,retirement'!$AH$5:$AH$51,'[1]STate Grade,Rate,retirement'!$AJ$5:$AJ$51)</f>
        <v>53205.872499999998</v>
      </c>
      <c r="I81" s="16">
        <f>LOOKUP(A81,'[1]STate Grade,Rate,retirement'!$AH$5:$AH$51,'[1]STate Grade,Rate,retirement'!$AK$5:$AK$51)</f>
        <v>63437.812499999993</v>
      </c>
      <c r="J81" s="4"/>
      <c r="K81" s="5">
        <f>G81/2080</f>
        <v>20.660544471153845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">
      <c r="C82" s="22" t="s">
        <v>82</v>
      </c>
      <c r="G82" s="13"/>
      <c r="H82" s="13"/>
      <c r="I82" s="13"/>
      <c r="J82" s="4"/>
      <c r="K82" s="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">
      <c r="A83" s="32"/>
      <c r="C83" s="22" t="s">
        <v>62</v>
      </c>
      <c r="F83" s="32"/>
      <c r="G83" s="13"/>
      <c r="H83" s="13"/>
      <c r="I83" s="13"/>
      <c r="J83" s="4"/>
      <c r="K83" s="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">
      <c r="C84" s="1" t="s">
        <v>83</v>
      </c>
      <c r="G84" s="13"/>
      <c r="H84" s="13"/>
      <c r="I84" s="13"/>
      <c r="J84" s="4"/>
      <c r="K84" s="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">
      <c r="C85" s="1" t="s">
        <v>84</v>
      </c>
      <c r="G85" s="13"/>
      <c r="H85" s="13"/>
      <c r="I85" s="13"/>
      <c r="J85" s="4"/>
      <c r="K85" s="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">
      <c r="C86" s="1" t="s">
        <v>85</v>
      </c>
      <c r="G86" s="13"/>
      <c r="H86" s="13"/>
      <c r="I86" s="13"/>
      <c r="J86" s="4"/>
      <c r="K86" s="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">
      <c r="C87" s="1" t="s">
        <v>86</v>
      </c>
      <c r="G87" s="13"/>
      <c r="H87" s="13"/>
      <c r="I87" s="13"/>
      <c r="J87" s="4"/>
      <c r="K87" s="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">
      <c r="C88" s="1" t="s">
        <v>87</v>
      </c>
      <c r="G88" s="13"/>
      <c r="H88" s="13"/>
      <c r="I88" s="13"/>
      <c r="J88" s="4"/>
      <c r="K88" s="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">
      <c r="A89" s="12"/>
      <c r="B89" s="4"/>
      <c r="C89" s="4" t="s">
        <v>88</v>
      </c>
      <c r="D89" s="4"/>
      <c r="E89" s="4"/>
      <c r="F89" s="12"/>
      <c r="G89" s="13"/>
      <c r="H89" s="13"/>
      <c r="I89" s="13"/>
      <c r="J89" s="4"/>
      <c r="K89" s="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">
      <c r="A90" s="17"/>
      <c r="B90" s="18"/>
      <c r="C90" s="18" t="s">
        <v>89</v>
      </c>
      <c r="D90" s="18"/>
      <c r="E90" s="18"/>
      <c r="F90" s="17"/>
      <c r="G90" s="19"/>
      <c r="H90" s="19"/>
      <c r="I90" s="19"/>
      <c r="J90" s="4"/>
      <c r="K90" s="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">
      <c r="A91" s="2">
        <v>67</v>
      </c>
      <c r="C91" s="1" t="s">
        <v>90</v>
      </c>
      <c r="G91" s="13">
        <f>LOOKUP(A91,'[1]STate Grade,Rate,retirement'!$AH$5:$AH$51,'[1]STate Grade,Rate,retirement'!$AI$5:$AI$51)</f>
        <v>44692.544999999998</v>
      </c>
      <c r="H91" s="13">
        <f>LOOKUP(A91,'[1]STate Grade,Rate,retirement'!$AH$5:$AH$51,'[1]STate Grade,Rate,retirement'!$AJ$5:$AJ$51)</f>
        <v>55333.934999999998</v>
      </c>
      <c r="I91" s="13">
        <f>LOOKUP(A91,'[1]STate Grade,Rate,retirement'!$AH$5:$AH$51,'[1]STate Grade,Rate,retirement'!$AK$5:$AK$51)</f>
        <v>65975.324999999997</v>
      </c>
      <c r="J91" s="4"/>
      <c r="K91" s="5">
        <f>G91/2080</f>
        <v>21.486800480769229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">
      <c r="C92" s="1" t="s">
        <v>91</v>
      </c>
      <c r="G92" s="13"/>
      <c r="H92" s="13"/>
      <c r="I92" s="13"/>
      <c r="J92" s="4"/>
      <c r="K92" s="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">
      <c r="C93" s="1" t="s">
        <v>92</v>
      </c>
      <c r="G93" s="13"/>
      <c r="H93" s="13"/>
      <c r="I93" s="13"/>
      <c r="J93" s="4"/>
      <c r="K93" s="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">
      <c r="C94" s="1" t="s">
        <v>93</v>
      </c>
      <c r="G94" s="13"/>
      <c r="H94" s="13"/>
      <c r="I94" s="13"/>
      <c r="J94" s="4"/>
      <c r="K94" s="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">
      <c r="C95" s="1" t="s">
        <v>95</v>
      </c>
      <c r="G95" s="13"/>
      <c r="H95" s="13"/>
      <c r="I95" s="13"/>
      <c r="J95" s="4"/>
      <c r="K95" s="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">
      <c r="C96" s="22" t="s">
        <v>96</v>
      </c>
      <c r="G96" s="13"/>
      <c r="H96" s="13"/>
      <c r="I96" s="13"/>
      <c r="J96" s="4"/>
      <c r="K96" s="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">
      <c r="C97" s="22" t="s">
        <v>97</v>
      </c>
      <c r="G97" s="13"/>
      <c r="H97" s="13"/>
      <c r="I97" s="13"/>
      <c r="J97" s="4"/>
      <c r="K97" s="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s="18" customFormat="1" x14ac:dyDescent="0.2">
      <c r="A98" s="12"/>
      <c r="B98" s="4"/>
      <c r="C98" s="4" t="s">
        <v>98</v>
      </c>
      <c r="D98" s="4"/>
      <c r="E98" s="4"/>
      <c r="F98" s="12"/>
      <c r="G98" s="13"/>
      <c r="H98" s="13"/>
      <c r="I98" s="13"/>
      <c r="J98" s="4"/>
      <c r="K98" s="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s="4" customFormat="1" x14ac:dyDescent="0.2">
      <c r="A99" s="12"/>
      <c r="C99" s="1" t="s">
        <v>99</v>
      </c>
      <c r="F99" s="12"/>
      <c r="G99" s="13"/>
      <c r="H99" s="13"/>
      <c r="I99" s="13"/>
      <c r="K99" s="5"/>
    </row>
    <row r="100" spans="1:29" s="4" customFormat="1" x14ac:dyDescent="0.2">
      <c r="A100" s="12"/>
      <c r="C100" s="1" t="s">
        <v>190</v>
      </c>
      <c r="F100" s="12"/>
      <c r="G100" s="13"/>
      <c r="H100" s="13"/>
      <c r="I100" s="13"/>
      <c r="K100" s="5"/>
    </row>
    <row r="101" spans="1:29" x14ac:dyDescent="0.2">
      <c r="C101" s="1" t="s">
        <v>100</v>
      </c>
      <c r="G101" s="13"/>
      <c r="H101" s="13"/>
      <c r="I101" s="13"/>
      <c r="J101" s="4"/>
      <c r="K101" s="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">
      <c r="C102" s="1" t="s">
        <v>101</v>
      </c>
      <c r="G102" s="13"/>
      <c r="H102" s="13"/>
      <c r="I102" s="13"/>
      <c r="J102" s="4"/>
      <c r="K102" s="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">
      <c r="A103" s="17"/>
      <c r="B103" s="18"/>
      <c r="C103" s="18" t="s">
        <v>102</v>
      </c>
      <c r="D103" s="18"/>
      <c r="E103" s="18"/>
      <c r="F103" s="17"/>
      <c r="G103" s="19"/>
      <c r="H103" s="19"/>
      <c r="I103" s="19"/>
      <c r="J103" s="4"/>
      <c r="K103" s="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">
      <c r="A104" s="2">
        <v>68</v>
      </c>
      <c r="B104" s="4"/>
      <c r="C104" s="1" t="s">
        <v>103</v>
      </c>
      <c r="D104" s="4"/>
      <c r="E104" s="4"/>
      <c r="F104" s="12"/>
      <c r="G104" s="13">
        <f>LOOKUP(A104,'[1]STate Grade,Rate,retirement'!$AH$5:$AH$51,'[1]STate Grade,Rate,retirement'!$AI$5:$AI$51)</f>
        <v>46480.117499999993</v>
      </c>
      <c r="H104" s="13">
        <f>LOOKUP(A104,'[1]STate Grade,Rate,retirement'!$AH$5:$AH$51,'[1]STate Grade,Rate,retirement'!$AJ$5:$AJ$51)</f>
        <v>57547.119999999995</v>
      </c>
      <c r="I104" s="13">
        <f>LOOKUP(A104,'[1]STate Grade,Rate,retirement'!$AH$5:$AH$51,'[1]STate Grade,Rate,retirement'!$AK$5:$AK$51)</f>
        <v>68614.122499999998</v>
      </c>
      <c r="J104" s="4"/>
      <c r="K104" s="5">
        <f>G104/2080</f>
        <v>22.346210336538459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">
      <c r="B105" s="4"/>
      <c r="C105" s="1" t="s">
        <v>104</v>
      </c>
      <c r="D105" s="4"/>
      <c r="E105" s="4"/>
      <c r="F105" s="12"/>
      <c r="G105" s="13"/>
      <c r="H105" s="13"/>
      <c r="I105" s="13"/>
      <c r="J105" s="4"/>
      <c r="K105" s="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">
      <c r="C106" s="1" t="s">
        <v>105</v>
      </c>
      <c r="G106" s="13"/>
      <c r="H106" s="13"/>
      <c r="I106" s="13"/>
      <c r="J106" s="4"/>
      <c r="K106" s="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">
      <c r="C107" s="1" t="s">
        <v>106</v>
      </c>
      <c r="G107" s="13"/>
      <c r="H107" s="13"/>
      <c r="I107" s="13"/>
      <c r="J107" s="4"/>
      <c r="K107" s="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s="4" customFormat="1" x14ac:dyDescent="0.2">
      <c r="A108" s="12"/>
      <c r="C108" s="22" t="s">
        <v>107</v>
      </c>
      <c r="F108" s="12"/>
      <c r="G108" s="13"/>
      <c r="H108" s="13"/>
      <c r="I108" s="13"/>
      <c r="K108" s="5"/>
    </row>
    <row r="109" spans="1:29" s="4" customFormat="1" x14ac:dyDescent="0.2">
      <c r="A109" s="12"/>
      <c r="C109" s="4" t="s">
        <v>108</v>
      </c>
      <c r="F109" s="12"/>
      <c r="G109" s="13"/>
      <c r="H109" s="13"/>
      <c r="I109" s="13"/>
      <c r="K109" s="5"/>
    </row>
    <row r="110" spans="1:29" x14ac:dyDescent="0.2">
      <c r="C110" s="1" t="s">
        <v>109</v>
      </c>
      <c r="G110" s="13"/>
      <c r="H110" s="13"/>
      <c r="I110" s="13"/>
      <c r="J110" s="4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">
      <c r="C111" s="1" t="s">
        <v>110</v>
      </c>
      <c r="G111" s="13"/>
      <c r="H111" s="13"/>
      <c r="I111" s="13"/>
      <c r="J111" s="4"/>
      <c r="K111" s="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">
      <c r="C112" s="1" t="s">
        <v>111</v>
      </c>
      <c r="G112" s="13"/>
      <c r="H112" s="13"/>
      <c r="I112" s="13"/>
      <c r="J112" s="4"/>
      <c r="K112" s="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">
      <c r="A113" s="12"/>
      <c r="B113" s="4"/>
      <c r="C113" s="4" t="s">
        <v>112</v>
      </c>
      <c r="D113" s="4"/>
      <c r="E113" s="4"/>
      <c r="F113" s="12"/>
      <c r="G113" s="13"/>
      <c r="H113" s="13"/>
      <c r="I113" s="13"/>
      <c r="J113" s="4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">
      <c r="A114" s="12"/>
      <c r="B114" s="4"/>
      <c r="C114" s="4" t="s">
        <v>113</v>
      </c>
      <c r="D114" s="4"/>
      <c r="E114" s="4"/>
      <c r="F114" s="12"/>
      <c r="G114" s="13"/>
      <c r="H114" s="13"/>
      <c r="I114" s="13"/>
      <c r="J114" s="4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s="4" customFormat="1" x14ac:dyDescent="0.2">
      <c r="A115" s="12"/>
      <c r="C115" s="4" t="s">
        <v>114</v>
      </c>
      <c r="F115" s="12"/>
      <c r="G115" s="13"/>
      <c r="H115" s="13"/>
      <c r="I115" s="13"/>
      <c r="K115" s="5"/>
    </row>
    <row r="116" spans="1:29" s="4" customFormat="1" x14ac:dyDescent="0.2">
      <c r="A116" s="12"/>
      <c r="C116" s="4" t="s">
        <v>115</v>
      </c>
      <c r="F116" s="12"/>
      <c r="G116" s="13"/>
      <c r="H116" s="13"/>
      <c r="I116" s="13"/>
      <c r="K116" s="5"/>
    </row>
    <row r="117" spans="1:29" x14ac:dyDescent="0.2">
      <c r="A117" s="17"/>
      <c r="B117" s="18"/>
      <c r="C117" s="18" t="s">
        <v>116</v>
      </c>
      <c r="D117" s="18"/>
      <c r="E117" s="18"/>
      <c r="F117" s="17"/>
      <c r="G117" s="19"/>
      <c r="H117" s="19"/>
      <c r="I117" s="19"/>
      <c r="J117" s="4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">
      <c r="A118" s="2">
        <v>69</v>
      </c>
      <c r="C118" s="1" t="s">
        <v>117</v>
      </c>
      <c r="G118" s="13">
        <f>LOOKUP(A118,'[1]STate Grade,Rate,retirement'!$AH$5:$AH$51,'[1]STate Grade,Rate,retirement'!$AI$5:$AI$51)</f>
        <v>48338.804999999993</v>
      </c>
      <c r="H118" s="13">
        <f>LOOKUP(A118,'[1]STate Grade,Rate,retirement'!$AH$5:$AH$51,'[1]STate Grade,Rate,retirement'!$AJ$5:$AJ$51)</f>
        <v>59848.121249999997</v>
      </c>
      <c r="I118" s="13">
        <f>LOOKUP(A118,'[1]STate Grade,Rate,retirement'!$AH$5:$AH$51,'[1]STate Grade,Rate,retirement'!$AK$5:$AK$51)</f>
        <v>71357.4375</v>
      </c>
      <c r="J118" s="4"/>
      <c r="K118" s="5">
        <f>G118/2080</f>
        <v>23.239810096153843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">
      <c r="C119" s="1" t="s">
        <v>118</v>
      </c>
      <c r="G119" s="13"/>
      <c r="H119" s="13"/>
      <c r="I119" s="13"/>
      <c r="J119" s="4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">
      <c r="C120" s="1" t="s">
        <v>119</v>
      </c>
      <c r="G120" s="13"/>
      <c r="H120" s="13"/>
      <c r="I120" s="13"/>
      <c r="J120" s="4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">
      <c r="C121" s="1" t="s">
        <v>120</v>
      </c>
      <c r="G121" s="13"/>
      <c r="H121" s="13"/>
      <c r="I121" s="13"/>
      <c r="J121" s="4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">
      <c r="C122" s="4" t="s">
        <v>121</v>
      </c>
      <c r="G122" s="13"/>
      <c r="H122" s="13"/>
      <c r="I122" s="13"/>
      <c r="J122" s="4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s="18" customFormat="1" x14ac:dyDescent="0.2">
      <c r="A123" s="17"/>
      <c r="C123" s="18" t="s">
        <v>122</v>
      </c>
      <c r="F123" s="17"/>
      <c r="G123" s="19"/>
      <c r="H123" s="19"/>
      <c r="I123" s="19"/>
      <c r="J123" s="4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s="4" customFormat="1" x14ac:dyDescent="0.2">
      <c r="A124" s="12">
        <v>70</v>
      </c>
      <c r="C124" s="1" t="s">
        <v>94</v>
      </c>
      <c r="F124" s="12"/>
      <c r="G124" s="13">
        <f>LOOKUP(A124,'[1]STate Grade,Rate,retirement'!$AH$5:$AH$51,'[1]STate Grade,Rate,retirement'!$AI$5:$AI$51)</f>
        <v>50272.917499999996</v>
      </c>
      <c r="H124" s="13">
        <f>LOOKUP(A124,'[1]STate Grade,Rate,retirement'!$AH$5:$AH$51,'[1]STate Grade,Rate,retirement'!$AJ$5:$AJ$51)</f>
        <v>62242.326249999991</v>
      </c>
      <c r="I124" s="13">
        <f>LOOKUP(A124,'[1]STate Grade,Rate,retirement'!$AH$5:$AH$51,'[1]STate Grade,Rate,retirement'!$AK$5:$AK$51)</f>
        <v>74211.734999999986</v>
      </c>
      <c r="K124" s="5">
        <f>G124/2080</f>
        <v>24.169671874999999</v>
      </c>
    </row>
    <row r="125" spans="1:29" s="4" customFormat="1" x14ac:dyDescent="0.2">
      <c r="A125" s="12"/>
      <c r="C125" s="1" t="s">
        <v>123</v>
      </c>
      <c r="F125" s="12"/>
      <c r="G125" s="13"/>
      <c r="H125" s="13"/>
      <c r="I125" s="13"/>
      <c r="K125" s="5"/>
    </row>
    <row r="126" spans="1:29" s="4" customFormat="1" x14ac:dyDescent="0.2">
      <c r="A126" s="12"/>
      <c r="C126" s="1" t="s">
        <v>124</v>
      </c>
      <c r="F126" s="12"/>
      <c r="G126" s="13"/>
      <c r="H126" s="13"/>
      <c r="I126" s="13"/>
      <c r="K126" s="5"/>
    </row>
    <row r="127" spans="1:29" s="4" customFormat="1" x14ac:dyDescent="0.2">
      <c r="A127" s="12"/>
      <c r="C127" s="1" t="s">
        <v>125</v>
      </c>
      <c r="F127" s="12"/>
      <c r="G127" s="13"/>
      <c r="H127" s="13"/>
      <c r="I127" s="13"/>
      <c r="K127" s="5"/>
    </row>
    <row r="128" spans="1:29" x14ac:dyDescent="0.2">
      <c r="C128" s="1" t="s">
        <v>126</v>
      </c>
      <c r="D128" s="4"/>
      <c r="E128" s="4"/>
      <c r="G128" s="13"/>
      <c r="H128" s="13"/>
      <c r="I128" s="13"/>
      <c r="J128" s="4"/>
      <c r="K128" s="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">
      <c r="A129" s="12"/>
      <c r="B129" s="4"/>
      <c r="C129" s="1" t="s">
        <v>127</v>
      </c>
      <c r="F129" s="12"/>
      <c r="G129" s="20"/>
      <c r="H129" s="20"/>
      <c r="I129" s="20"/>
      <c r="J129" s="4"/>
      <c r="K129" s="5"/>
      <c r="L129" s="4"/>
      <c r="M129" s="4"/>
      <c r="N129" s="4"/>
      <c r="O129" s="4"/>
      <c r="P129" s="4"/>
      <c r="Q129" s="4"/>
      <c r="R129" s="4"/>
      <c r="S129" s="4"/>
      <c r="T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">
      <c r="A130" s="12"/>
      <c r="B130" s="4"/>
      <c r="C130" s="4" t="s">
        <v>128</v>
      </c>
      <c r="D130" s="4"/>
      <c r="E130" s="4"/>
      <c r="F130" s="12"/>
      <c r="G130" s="20"/>
      <c r="H130" s="20"/>
      <c r="I130" s="20"/>
      <c r="J130" s="4"/>
      <c r="K130" s="5"/>
      <c r="L130" s="4"/>
      <c r="M130" s="4"/>
      <c r="N130" s="4"/>
      <c r="O130" s="4"/>
      <c r="P130" s="4"/>
      <c r="Q130" s="4"/>
      <c r="R130" s="4"/>
      <c r="S130" s="4"/>
      <c r="T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">
      <c r="A131" s="14">
        <v>71</v>
      </c>
      <c r="B131" s="15"/>
      <c r="C131" s="15" t="s">
        <v>129</v>
      </c>
      <c r="D131" s="15"/>
      <c r="E131" s="15"/>
      <c r="F131" s="14"/>
      <c r="G131" s="16">
        <f>LOOKUP(A131,'[1]STate Grade,Rate,retirement'!$AH$5:$AH$51,'[1]STate Grade,Rate,retirement'!$AI$5:$AI$51)</f>
        <v>52283.532499999994</v>
      </c>
      <c r="H131" s="16">
        <f>LOOKUP(A131,'[1]STate Grade,Rate,retirement'!$AH$5:$AH$51,'[1]STate Grade,Rate,retirement'!$AJ$5:$AJ$51)</f>
        <v>64731.889999999992</v>
      </c>
      <c r="I131" s="16">
        <f>LOOKUP(A131,'[1]STate Grade,Rate,retirement'!$AH$5:$AH$51,'[1]STate Grade,Rate,retirement'!$AK$5:$AK$51)</f>
        <v>77180.247499999998</v>
      </c>
      <c r="J131" s="4"/>
      <c r="K131" s="5">
        <f>G131/2080</f>
        <v>25.136313701923076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">
      <c r="A132" s="12"/>
      <c r="B132" s="4"/>
      <c r="C132" s="1" t="s">
        <v>130</v>
      </c>
      <c r="D132" s="4"/>
      <c r="E132" s="4"/>
      <c r="F132" s="12"/>
      <c r="G132" s="13"/>
      <c r="H132" s="13"/>
      <c r="I132" s="13"/>
      <c r="J132" s="4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">
      <c r="A133" s="12"/>
      <c r="B133" s="4"/>
      <c r="C133" s="1" t="s">
        <v>131</v>
      </c>
      <c r="D133" s="4"/>
      <c r="E133" s="4"/>
      <c r="F133" s="12"/>
      <c r="G133" s="13"/>
      <c r="H133" s="13"/>
      <c r="I133" s="13"/>
      <c r="J133" s="4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">
      <c r="A134" s="12"/>
      <c r="B134" s="4"/>
      <c r="C134" s="22" t="s">
        <v>132</v>
      </c>
      <c r="D134" s="4"/>
      <c r="E134" s="4"/>
      <c r="F134" s="12"/>
      <c r="G134" s="13"/>
      <c r="H134" s="13"/>
      <c r="I134" s="13"/>
      <c r="J134" s="4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">
      <c r="A135" s="12"/>
      <c r="B135" s="4"/>
      <c r="C135" s="1" t="s">
        <v>133</v>
      </c>
      <c r="D135" s="4"/>
      <c r="E135" s="4"/>
      <c r="F135" s="12"/>
      <c r="G135" s="13"/>
      <c r="H135" s="13"/>
      <c r="I135" s="13"/>
      <c r="J135" s="4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">
      <c r="A136" s="12"/>
      <c r="B136" s="4"/>
      <c r="C136" s="4" t="s">
        <v>134</v>
      </c>
      <c r="D136" s="4"/>
      <c r="E136" s="4"/>
      <c r="F136" s="12" t="s">
        <v>135</v>
      </c>
      <c r="G136" s="13"/>
      <c r="H136" s="13"/>
      <c r="I136" s="13"/>
      <c r="J136" s="4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s="4" customFormat="1" x14ac:dyDescent="0.2">
      <c r="A137" s="12"/>
      <c r="C137" s="4" t="s">
        <v>136</v>
      </c>
      <c r="F137" s="12" t="s">
        <v>135</v>
      </c>
      <c r="G137" s="13"/>
      <c r="H137" s="13"/>
      <c r="I137" s="13"/>
      <c r="K137" s="5"/>
    </row>
    <row r="138" spans="1:29" s="4" customFormat="1" x14ac:dyDescent="0.2">
      <c r="A138" s="12"/>
      <c r="C138" s="22" t="s">
        <v>137</v>
      </c>
      <c r="F138" s="12"/>
      <c r="G138" s="13"/>
      <c r="H138" s="13"/>
      <c r="I138" s="13"/>
      <c r="K138" s="5"/>
    </row>
    <row r="139" spans="1:29" s="4" customFormat="1" x14ac:dyDescent="0.2">
      <c r="A139" s="12"/>
      <c r="C139" s="22" t="s">
        <v>138</v>
      </c>
      <c r="F139" s="12"/>
      <c r="G139" s="13"/>
      <c r="H139" s="13"/>
      <c r="I139" s="13"/>
      <c r="K139" s="5"/>
    </row>
    <row r="140" spans="1:29" s="18" customFormat="1" x14ac:dyDescent="0.2">
      <c r="A140" s="17"/>
      <c r="C140" s="25" t="s">
        <v>139</v>
      </c>
      <c r="F140" s="17"/>
      <c r="G140" s="19"/>
      <c r="H140" s="19"/>
      <c r="I140" s="1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s="4" customFormat="1" x14ac:dyDescent="0.2">
      <c r="A141" s="12">
        <v>72</v>
      </c>
      <c r="C141" s="33" t="s">
        <v>140</v>
      </c>
      <c r="D141" s="33"/>
      <c r="E141" s="33"/>
      <c r="F141" s="12"/>
      <c r="G141" s="13">
        <f>LOOKUP(A141,'[1]STate Grade,Rate,retirement'!$AH$5:$AH$51,'[1]STate Grade,Rate,retirement'!$AI$5:$AI$51)</f>
        <v>54373.882499999992</v>
      </c>
      <c r="H141" s="13">
        <f>LOOKUP(A141,'[1]STate Grade,Rate,retirement'!$AH$5:$AH$51,'[1]STate Grade,Rate,retirement'!$AJ$5:$AJ$51)</f>
        <v>67320.044999999998</v>
      </c>
      <c r="I141" s="13">
        <f>LOOKUP(A141,'[1]STate Grade,Rate,retirement'!$AH$5:$AH$51,'[1]STate Grade,Rate,retirement'!$AK$5:$AK$51)</f>
        <v>80266.20749999999</v>
      </c>
      <c r="K141" s="5">
        <f>G141/2080</f>
        <v>26.141289663461535</v>
      </c>
    </row>
    <row r="142" spans="1:29" s="4" customFormat="1" x14ac:dyDescent="0.2">
      <c r="A142" s="12"/>
      <c r="C142" s="22" t="s">
        <v>141</v>
      </c>
      <c r="F142" s="12"/>
      <c r="G142" s="13"/>
      <c r="H142" s="13"/>
      <c r="I142" s="13"/>
      <c r="K142" s="5"/>
    </row>
    <row r="143" spans="1:29" s="4" customFormat="1" x14ac:dyDescent="0.2">
      <c r="A143" s="12"/>
      <c r="C143" s="22" t="s">
        <v>142</v>
      </c>
      <c r="F143" s="12"/>
      <c r="G143" s="13"/>
      <c r="H143" s="13"/>
      <c r="I143" s="13"/>
      <c r="K143" s="5"/>
    </row>
    <row r="144" spans="1:29" x14ac:dyDescent="0.2">
      <c r="C144" s="1" t="s">
        <v>143</v>
      </c>
      <c r="G144" s="13"/>
      <c r="H144" s="13"/>
      <c r="I144" s="13"/>
      <c r="J144" s="4"/>
      <c r="K144" s="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x14ac:dyDescent="0.2">
      <c r="C145" s="1" t="s">
        <v>144</v>
      </c>
      <c r="G145" s="13"/>
      <c r="H145" s="13"/>
      <c r="I145" s="13"/>
      <c r="J145" s="4"/>
      <c r="K145" s="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x14ac:dyDescent="0.2">
      <c r="C146" s="1" t="s">
        <v>145</v>
      </c>
      <c r="G146" s="13"/>
      <c r="H146" s="13"/>
      <c r="I146" s="13"/>
      <c r="J146" s="4"/>
      <c r="K146" s="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x14ac:dyDescent="0.2">
      <c r="C147" s="1" t="s">
        <v>146</v>
      </c>
      <c r="G147" s="13"/>
      <c r="H147" s="13"/>
      <c r="I147" s="13"/>
      <c r="J147" s="4"/>
      <c r="K147" s="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x14ac:dyDescent="0.2">
      <c r="C148" s="1" t="s">
        <v>147</v>
      </c>
      <c r="F148" s="2" t="s">
        <v>135</v>
      </c>
      <c r="G148" s="13"/>
      <c r="H148" s="13"/>
      <c r="I148" s="13"/>
      <c r="J148" s="4"/>
      <c r="K148" s="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s="18" customFormat="1" x14ac:dyDescent="0.2">
      <c r="A149" s="17"/>
      <c r="C149" s="25" t="s">
        <v>148</v>
      </c>
      <c r="F149" s="17"/>
      <c r="G149" s="19"/>
      <c r="H149" s="19"/>
      <c r="I149" s="19"/>
      <c r="J149" s="4"/>
      <c r="K149" s="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x14ac:dyDescent="0.2">
      <c r="A150" s="2">
        <v>73</v>
      </c>
      <c r="C150" s="1" t="s">
        <v>149</v>
      </c>
      <c r="F150" s="2" t="s">
        <v>135</v>
      </c>
      <c r="G150" s="13">
        <f>LOOKUP(A150,'[1]STate Grade,Rate,retirement'!$AH$5:$AH$51,'[1]STate Grade,Rate,retirement'!$AI$5:$AI$51)</f>
        <v>56548.277499999997</v>
      </c>
      <c r="H150" s="13">
        <f>LOOKUP(A150,'[1]STate Grade,Rate,retirement'!$AH$5:$AH$51,'[1]STate Grade,Rate,retirement'!$AJ$5:$AJ$51)</f>
        <v>70012.178749999992</v>
      </c>
      <c r="I150" s="13">
        <f>LOOKUP(A150,'[1]STate Grade,Rate,retirement'!$AH$5:$AH$51,'[1]STate Grade,Rate,retirement'!$AK$5:$AK$51)</f>
        <v>83476.079999999987</v>
      </c>
      <c r="J150" s="4"/>
      <c r="K150" s="5">
        <f>G150/2080</f>
        <v>27.186671874999998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x14ac:dyDescent="0.2">
      <c r="C151" s="1" t="s">
        <v>150</v>
      </c>
      <c r="G151" s="13"/>
      <c r="H151" s="13"/>
      <c r="I151" s="13"/>
      <c r="J151" s="4"/>
      <c r="K151" s="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x14ac:dyDescent="0.2">
      <c r="C152" s="1" t="s">
        <v>151</v>
      </c>
      <c r="F152" s="2" t="s">
        <v>135</v>
      </c>
      <c r="G152" s="13"/>
      <c r="H152" s="13"/>
      <c r="I152" s="13"/>
      <c r="J152" s="4"/>
      <c r="K152" s="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x14ac:dyDescent="0.2">
      <c r="C153" s="1" t="s">
        <v>152</v>
      </c>
      <c r="F153" s="2" t="s">
        <v>135</v>
      </c>
      <c r="G153" s="13"/>
      <c r="H153" s="13"/>
      <c r="I153" s="13"/>
      <c r="J153" s="4"/>
      <c r="K153" s="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">
      <c r="A154" s="12"/>
      <c r="B154" s="4"/>
      <c r="C154" s="4" t="s">
        <v>153</v>
      </c>
      <c r="G154" s="13"/>
      <c r="H154" s="13"/>
      <c r="I154" s="13"/>
      <c r="J154" s="4"/>
      <c r="K154" s="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">
      <c r="A155" s="12"/>
      <c r="B155" s="4"/>
      <c r="C155" s="4" t="s">
        <v>154</v>
      </c>
      <c r="F155" s="2" t="s">
        <v>135</v>
      </c>
      <c r="G155" s="13"/>
      <c r="H155" s="13"/>
      <c r="I155" s="13"/>
      <c r="J155" s="4"/>
      <c r="K155" s="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s="26" customFormat="1" x14ac:dyDescent="0.2">
      <c r="A156" s="17"/>
      <c r="B156" s="18"/>
      <c r="C156" s="18" t="s">
        <v>155</v>
      </c>
      <c r="D156" s="18"/>
      <c r="E156" s="18"/>
      <c r="F156" s="17" t="s">
        <v>135</v>
      </c>
      <c r="G156" s="19"/>
      <c r="H156" s="19"/>
      <c r="I156" s="19"/>
      <c r="J156" s="4"/>
      <c r="K156" s="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s="18" customFormat="1" x14ac:dyDescent="0.2">
      <c r="A157" s="12">
        <v>74</v>
      </c>
      <c r="B157" s="4"/>
      <c r="C157" s="1" t="s">
        <v>156</v>
      </c>
      <c r="D157" s="4"/>
      <c r="E157" s="4"/>
      <c r="F157" s="12"/>
      <c r="G157" s="13">
        <f>LOOKUP(A157,'[1]STate Grade,Rate,retirement'!$AH$5:$AH$51,'[1]STate Grade,Rate,retirement'!$AI$5:$AI$51)</f>
        <v>58809.95</v>
      </c>
      <c r="H157" s="13">
        <f>LOOKUP(A157,'[1]STate Grade,Rate,retirement'!$AH$5:$AH$51,'[1]STate Grade,Rate,retirement'!$AJ$5:$AJ$51)</f>
        <v>72812.601249999992</v>
      </c>
      <c r="I157" s="13">
        <f>LOOKUP(A157,'[1]STate Grade,Rate,retirement'!$AH$5:$AH$51,'[1]STate Grade,Rate,retirement'!$AK$5:$AK$51)</f>
        <v>86815.252499999988</v>
      </c>
      <c r="J157" s="4"/>
      <c r="K157" s="5">
        <f>G157/2080</f>
        <v>28.27401442307692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">
      <c r="C158" s="1" t="s">
        <v>157</v>
      </c>
      <c r="G158" s="13"/>
      <c r="H158" s="13"/>
      <c r="I158" s="13"/>
      <c r="J158" s="4"/>
      <c r="K158" s="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2">
      <c r="A159" s="12"/>
      <c r="B159" s="4"/>
      <c r="C159" s="22" t="s">
        <v>158</v>
      </c>
      <c r="D159" s="4"/>
      <c r="E159" s="4"/>
      <c r="F159" s="12" t="s">
        <v>135</v>
      </c>
      <c r="G159" s="13"/>
      <c r="H159" s="13"/>
      <c r="I159" s="13"/>
      <c r="J159" s="4"/>
      <c r="K159" s="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2">
      <c r="A160" s="12"/>
      <c r="B160" s="4"/>
      <c r="C160" s="22" t="s">
        <v>159</v>
      </c>
      <c r="D160" s="4"/>
      <c r="E160" s="4"/>
      <c r="F160" s="12" t="s">
        <v>135</v>
      </c>
      <c r="G160" s="13"/>
      <c r="H160" s="13"/>
      <c r="I160" s="13"/>
      <c r="J160" s="4"/>
      <c r="K160" s="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2">
      <c r="C161" s="1" t="s">
        <v>160</v>
      </c>
      <c r="F161" s="2" t="s">
        <v>135</v>
      </c>
      <c r="G161" s="13"/>
      <c r="H161" s="13"/>
      <c r="I161" s="13"/>
    </row>
    <row r="162" spans="1:29" x14ac:dyDescent="0.2">
      <c r="A162" s="17"/>
      <c r="B162" s="18"/>
      <c r="C162" s="25" t="s">
        <v>161</v>
      </c>
      <c r="D162" s="18"/>
      <c r="E162" s="18"/>
      <c r="F162" s="17" t="s">
        <v>135</v>
      </c>
      <c r="G162" s="19"/>
      <c r="H162" s="19"/>
      <c r="I162" s="19"/>
      <c r="J162" s="4"/>
      <c r="K162" s="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2">
      <c r="A163" s="12">
        <v>75</v>
      </c>
      <c r="B163" s="4"/>
      <c r="C163" s="4" t="s">
        <v>162</v>
      </c>
      <c r="D163" s="4"/>
      <c r="E163" s="4"/>
      <c r="F163" s="12" t="s">
        <v>135</v>
      </c>
      <c r="G163" s="20">
        <f>LOOKUP(A163,'[1]STate Grade,Rate,retirement'!$AH$5:$AH$51,'[1]STate Grade,Rate,retirement'!$AI$5:$AI$51)</f>
        <v>61162.132499999992</v>
      </c>
      <c r="H163" s="20">
        <f>LOOKUP(A163,'[1]STate Grade,Rate,retirement'!$AH$5:$AH$51,'[1]STate Grade,Rate,retirement'!$AJ$5:$AJ$51)</f>
        <v>75724.544999999998</v>
      </c>
      <c r="I163" s="20">
        <f>LOOKUP(A163,'[1]STate Grade,Rate,retirement'!$AH$5:$AH$51,'[1]STate Grade,Rate,retirement'!$AK$5:$AK$51)</f>
        <v>90286.95749999999</v>
      </c>
      <c r="J163" s="4"/>
      <c r="K163" s="5">
        <f>G163/2080</f>
        <v>29.404871394230767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2">
      <c r="A164" s="12"/>
      <c r="B164" s="4"/>
      <c r="C164" s="4" t="s">
        <v>163</v>
      </c>
      <c r="D164" s="4"/>
      <c r="E164" s="4"/>
      <c r="F164" s="12" t="s">
        <v>135</v>
      </c>
      <c r="G164" s="20"/>
      <c r="H164" s="20"/>
      <c r="I164" s="20"/>
      <c r="J164" s="4"/>
      <c r="K164" s="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2">
      <c r="A165" s="12"/>
      <c r="B165" s="4"/>
      <c r="C165" s="4" t="s">
        <v>164</v>
      </c>
      <c r="D165" s="4"/>
      <c r="E165" s="4"/>
      <c r="F165" s="12" t="s">
        <v>135</v>
      </c>
      <c r="G165" s="20"/>
      <c r="H165" s="20"/>
      <c r="I165" s="20"/>
      <c r="J165" s="4"/>
      <c r="K165" s="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2">
      <c r="A166" s="12"/>
      <c r="B166" s="4"/>
      <c r="C166" s="4" t="s">
        <v>165</v>
      </c>
      <c r="D166" s="4"/>
      <c r="E166" s="4"/>
      <c r="F166" s="12"/>
      <c r="G166" s="20"/>
      <c r="H166" s="20"/>
      <c r="I166" s="20"/>
      <c r="J166" s="4"/>
      <c r="K166" s="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">
      <c r="A167" s="12"/>
      <c r="B167" s="4"/>
      <c r="C167" s="1" t="s">
        <v>166</v>
      </c>
      <c r="D167" s="4"/>
      <c r="E167" s="4"/>
      <c r="F167" s="2" t="s">
        <v>135</v>
      </c>
      <c r="G167" s="20"/>
      <c r="H167" s="20"/>
      <c r="I167" s="20"/>
      <c r="J167" s="4"/>
      <c r="K167" s="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2">
      <c r="A168" s="17"/>
      <c r="B168" s="18"/>
      <c r="C168" s="18" t="s">
        <v>167</v>
      </c>
      <c r="D168" s="18"/>
      <c r="E168" s="18"/>
      <c r="F168" s="17" t="s">
        <v>135</v>
      </c>
      <c r="G168" s="19"/>
      <c r="H168" s="19"/>
      <c r="I168" s="19"/>
      <c r="J168" s="4"/>
      <c r="K168" s="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s="26" customFormat="1" x14ac:dyDescent="0.2">
      <c r="A169" s="12">
        <v>76</v>
      </c>
      <c r="B169" s="4"/>
      <c r="C169" s="4" t="s">
        <v>168</v>
      </c>
      <c r="D169" s="4"/>
      <c r="E169" s="4"/>
      <c r="F169" s="12" t="s">
        <v>135</v>
      </c>
      <c r="G169" s="13">
        <f>LOOKUP(A169,'[1]STate Grade,Rate,retirement'!$AH$5:$AH$51,'[1]STate Grade,Rate,retirement'!$AI$5:$AI$51)</f>
        <v>63608.057499999995</v>
      </c>
      <c r="H169" s="13">
        <f>LOOKUP(A169,'[1]STate Grade,Rate,retirement'!$AH$5:$AH$51,'[1]STate Grade,Rate,retirement'!$AJ$5:$AJ$51)</f>
        <v>78752.858749999999</v>
      </c>
      <c r="I169" s="13">
        <f>LOOKUP(A169,'[1]STate Grade,Rate,retirement'!$AH$5:$AH$51,'[1]STate Grade,Rate,retirement'!$AK$5:$AK$51)</f>
        <v>93897.659999999989</v>
      </c>
      <c r="J169" s="4"/>
      <c r="K169" s="5">
        <f>G169/2080</f>
        <v>30.580796874999997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s="26" customFormat="1" x14ac:dyDescent="0.2">
      <c r="A170" s="12"/>
      <c r="B170" s="4"/>
      <c r="C170" s="22" t="s">
        <v>169</v>
      </c>
      <c r="D170" s="4"/>
      <c r="E170" s="4"/>
      <c r="F170" s="12" t="s">
        <v>135</v>
      </c>
      <c r="G170" s="13"/>
      <c r="H170" s="13"/>
      <c r="I170" s="1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s="18" customFormat="1" x14ac:dyDescent="0.2">
      <c r="A171" s="17"/>
      <c r="C171" s="18" t="s">
        <v>170</v>
      </c>
      <c r="F171" s="17" t="s">
        <v>135</v>
      </c>
      <c r="G171" s="19"/>
      <c r="H171" s="19"/>
      <c r="I171" s="19"/>
      <c r="J171" s="4"/>
      <c r="K171" s="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s="26" customFormat="1" x14ac:dyDescent="0.2">
      <c r="A172" s="27">
        <v>77</v>
      </c>
      <c r="B172" s="4"/>
      <c r="C172" s="22" t="s">
        <v>171</v>
      </c>
      <c r="D172" s="4"/>
      <c r="E172" s="4"/>
      <c r="F172" s="12"/>
      <c r="G172" s="13">
        <f>LOOKUP(A172,'[1]STate Grade,Rate,retirement'!$AH$5:$AH$51,'[1]STate Grade,Rate,retirement'!$AI$5:$AI$51)</f>
        <v>66153.112499999988</v>
      </c>
      <c r="H172" s="13">
        <f>LOOKUP(A172,'[1]STate Grade,Rate,retirement'!$AH$5:$AH$51,'[1]STate Grade,Rate,retirement'!$AJ$5:$AJ$51)</f>
        <v>81903.468749999985</v>
      </c>
      <c r="I172" s="13">
        <f>LOOKUP(A172,'[1]STate Grade,Rate,retirement'!$AH$5:$AH$51,'[1]STate Grade,Rate,retirement'!$AK$5:$AK$51)</f>
        <v>97653.824999999997</v>
      </c>
      <c r="J172" s="4"/>
      <c r="K172" s="5">
        <f>G172/2080</f>
        <v>31.80438100961538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s="26" customFormat="1" x14ac:dyDescent="0.2">
      <c r="A173" s="17"/>
      <c r="B173" s="18"/>
      <c r="C173" s="4" t="s">
        <v>172</v>
      </c>
      <c r="D173" s="18"/>
      <c r="E173" s="18"/>
      <c r="F173" s="17" t="s">
        <v>135</v>
      </c>
      <c r="G173" s="19"/>
      <c r="H173" s="19"/>
      <c r="I173" s="1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s="26" customFormat="1" x14ac:dyDescent="0.2">
      <c r="A174" s="14">
        <v>78</v>
      </c>
      <c r="B174" s="15"/>
      <c r="C174" s="28" t="s">
        <v>173</v>
      </c>
      <c r="D174" s="28"/>
      <c r="E174" s="15"/>
      <c r="F174" s="14" t="s">
        <v>135</v>
      </c>
      <c r="G174" s="16">
        <f>LOOKUP(A174,'[1]STate Grade,Rate,retirement'!$AH$5:$AH$51,'[1]STate Grade,Rate,retirement'!$AI$5:$AI$51)</f>
        <v>68799.452499999999</v>
      </c>
      <c r="H174" s="16">
        <f>LOOKUP(A174,'[1]STate Grade,Rate,retirement'!$AH$5:$AH$51,'[1]STate Grade,Rate,retirement'!$AJ$5:$AJ$51)</f>
        <v>85180.146249999991</v>
      </c>
      <c r="I174" s="16">
        <f>LOOKUP(A174,'[1]STate Grade,Rate,retirement'!$AH$5:$AH$51,'[1]STate Grade,Rate,retirement'!$AK$5:$AK$51)</f>
        <v>101560.84</v>
      </c>
      <c r="J174" s="4"/>
      <c r="K174" s="5">
        <f>G174/2080</f>
        <v>33.076659855769229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s="26" customFormat="1" x14ac:dyDescent="0.2">
      <c r="A175" s="17"/>
      <c r="B175" s="18"/>
      <c r="C175" s="25" t="s">
        <v>174</v>
      </c>
      <c r="D175" s="25"/>
      <c r="E175" s="18"/>
      <c r="F175" s="17" t="s">
        <v>135</v>
      </c>
      <c r="G175" s="19"/>
      <c r="H175" s="19"/>
      <c r="I175" s="19"/>
      <c r="J175" s="4"/>
      <c r="K175" s="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s="26" customFormat="1" x14ac:dyDescent="0.2">
      <c r="A176" s="12">
        <v>79</v>
      </c>
      <c r="B176" s="4"/>
      <c r="C176" s="22" t="s">
        <v>175</v>
      </c>
      <c r="D176" s="22"/>
      <c r="E176" s="4"/>
      <c r="F176" s="12" t="s">
        <v>135</v>
      </c>
      <c r="G176" s="13">
        <f>LOOKUP(A176,'[1]STate Grade,Rate,retirement'!$AH$5:$AH$51,'[1]STate Grade,Rate,retirement'!$AI$5:$AI$51)</f>
        <v>71550.31</v>
      </c>
      <c r="H176" s="13">
        <f>LOOKUP(A176,'[1]STate Grade,Rate,retirement'!$AH$5:$AH$51,'[1]STate Grade,Rate,retirement'!$AJ$5:$AJ$51)</f>
        <v>88586.123749999999</v>
      </c>
      <c r="I176" s="13">
        <f>LOOKUP(A176,'[1]STate Grade,Rate,retirement'!$AH$5:$AH$51,'[1]STate Grade,Rate,retirement'!$AK$5:$AK$51)</f>
        <v>105621.93749999999</v>
      </c>
      <c r="J176" s="4"/>
      <c r="K176" s="5">
        <f>G176/2080</f>
        <v>34.399187499999996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s="4" customFormat="1" x14ac:dyDescent="0.2">
      <c r="A177" s="12"/>
      <c r="C177" s="4" t="s">
        <v>176</v>
      </c>
      <c r="D177" s="22"/>
      <c r="F177" s="12" t="s">
        <v>135</v>
      </c>
      <c r="G177" s="13"/>
      <c r="H177" s="13"/>
      <c r="I177" s="13"/>
      <c r="K177" s="5"/>
    </row>
    <row r="178" spans="1:29" x14ac:dyDescent="0.2">
      <c r="A178" s="17"/>
      <c r="B178" s="18"/>
      <c r="C178" s="18" t="s">
        <v>177</v>
      </c>
      <c r="D178" s="18"/>
      <c r="E178" s="18"/>
      <c r="F178" s="17" t="s">
        <v>135</v>
      </c>
      <c r="G178" s="19"/>
      <c r="H178" s="19"/>
      <c r="I178" s="19"/>
      <c r="J178" s="4"/>
      <c r="K178" s="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s="18" customFormat="1" x14ac:dyDescent="0.2">
      <c r="A179" s="29">
        <v>80</v>
      </c>
      <c r="B179" s="26"/>
      <c r="C179" s="26" t="s">
        <v>178</v>
      </c>
      <c r="D179" s="26"/>
      <c r="E179" s="26"/>
      <c r="F179" s="30" t="s">
        <v>135</v>
      </c>
      <c r="G179" s="31">
        <f>LOOKUP(A179,'[1]STate Grade,Rate,retirement'!$AH$5:$AH$51,'[1]STate Grade,Rate,retirement'!$AI$5:$AI$51)</f>
        <v>74413.227499999994</v>
      </c>
      <c r="H179" s="31">
        <f>LOOKUP(A179,'[1]STate Grade,Rate,retirement'!$AH$5:$AH$51,'[1]STate Grade,Rate,retirement'!$AJ$5:$AJ$51)</f>
        <v>92130.559999999998</v>
      </c>
      <c r="I179" s="31">
        <f>LOOKUP(A179,'[1]STate Grade,Rate,retirement'!$AH$5:$AH$51,'[1]STate Grade,Rate,retirement'!$AK$5:$AK$51)</f>
        <v>109847.89249999999</v>
      </c>
      <c r="J179" s="4"/>
      <c r="K179" s="5">
        <f>G179/2080</f>
        <v>35.775590144230769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2">
      <c r="A180" s="29">
        <v>81</v>
      </c>
      <c r="B180" s="26"/>
      <c r="C180" s="26" t="s">
        <v>179</v>
      </c>
      <c r="D180" s="26"/>
      <c r="E180" s="26"/>
      <c r="F180" s="30" t="s">
        <v>135</v>
      </c>
      <c r="G180" s="31">
        <f>LOOKUP(A180,'[1]STate Grade,Rate,retirement'!$AH$5:$AH$51,'[1]STate Grade,Rate,retirement'!$AI$5:$AI$51)</f>
        <v>77389.282499999987</v>
      </c>
      <c r="H180" s="31">
        <f>LOOKUP(A180,'[1]STate Grade,Rate,retirement'!$AH$5:$AH$51,'[1]STate Grade,Rate,retirement'!$AJ$5:$AJ$51)</f>
        <v>95815.609999999986</v>
      </c>
      <c r="I180" s="31">
        <f>LOOKUP(A180,'[1]STate Grade,Rate,retirement'!$AH$5:$AH$51,'[1]STate Grade,Rate,retirement'!$AK$5:$AK$51)</f>
        <v>114241.93749999999</v>
      </c>
      <c r="J180" s="4"/>
      <c r="K180" s="5">
        <f>G180/2080</f>
        <v>37.206385817307684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2">
      <c r="A181" s="12">
        <v>82</v>
      </c>
      <c r="B181" s="4"/>
      <c r="C181" s="26"/>
      <c r="D181" s="26"/>
      <c r="E181" s="26"/>
      <c r="F181" s="30"/>
      <c r="G181" s="31">
        <f>LOOKUP(A181,'[1]STate Grade,Rate,retirement'!$AH$5:$AH$51,'[1]STate Grade,Rate,retirement'!$AI$5:$AI$51)</f>
        <v>80484.939999999988</v>
      </c>
      <c r="H181" s="31">
        <f>LOOKUP(A181,'[1]STate Grade,Rate,retirement'!$AH$5:$AH$51,'[1]STate Grade,Rate,retirement'!$AJ$5:$AJ$51)</f>
        <v>99647.73874999999</v>
      </c>
      <c r="I181" s="31">
        <f>LOOKUP(A181,'[1]STate Grade,Rate,retirement'!$AH$5:$AH$51,'[1]STate Grade,Rate,retirement'!$AK$5:$AK$51)</f>
        <v>118810.53749999999</v>
      </c>
      <c r="J181" s="4"/>
      <c r="K181" s="5">
        <f>G181/2080</f>
        <v>38.694682692307687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2">
      <c r="A182" s="29">
        <v>83</v>
      </c>
      <c r="B182" s="26"/>
      <c r="C182" s="26" t="s">
        <v>180</v>
      </c>
      <c r="D182" s="26"/>
      <c r="E182" s="26"/>
      <c r="F182" s="30" t="s">
        <v>135</v>
      </c>
      <c r="G182" s="31">
        <f>LOOKUP(A182,'[1]STate Grade,Rate,retirement'!$AH$5:$AH$51,'[1]STate Grade,Rate,retirement'!$AI$5:$AI$51)</f>
        <v>83704.509999999995</v>
      </c>
      <c r="H182" s="31">
        <f>LOOKUP(A182,'[1]STate Grade,Rate,retirement'!$AH$5:$AH$51,'[1]STate Grade,Rate,retirement'!$AJ$5:$AJ$51)</f>
        <v>103634.48874999999</v>
      </c>
      <c r="I182" s="31">
        <f>LOOKUP(A182,'[1]STate Grade,Rate,retirement'!$AH$5:$AH$51,'[1]STate Grade,Rate,retirement'!$AK$5:$AK$51)</f>
        <v>123564.46749999998</v>
      </c>
      <c r="J182" s="4"/>
      <c r="K182" s="5">
        <f>G182/2080</f>
        <v>40.242552884615385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2">
      <c r="A183" s="12">
        <v>84</v>
      </c>
      <c r="B183" s="4"/>
      <c r="C183" s="4" t="s">
        <v>181</v>
      </c>
      <c r="D183" s="4"/>
      <c r="E183" s="4"/>
      <c r="F183" s="12" t="s">
        <v>135</v>
      </c>
      <c r="G183" s="13">
        <f>LOOKUP(A183,'[1]STate Grade,Rate,retirement'!$AH$5:$AH$51,'[1]STate Grade,Rate,retirement'!$AI$5:$AI$51)</f>
        <v>87052.302499999991</v>
      </c>
      <c r="H183" s="13">
        <f>LOOKUP(A183,'[1]STate Grade,Rate,retirement'!$AH$5:$AH$51,'[1]STate Grade,Rate,retirement'!$AJ$5:$AJ$51)</f>
        <v>107779.09249999998</v>
      </c>
      <c r="I183" s="13">
        <f>LOOKUP(A183,'[1]STate Grade,Rate,retirement'!$AH$5:$AH$51,'[1]STate Grade,Rate,retirement'!$AK$5:$AK$51)</f>
        <v>128505.88249999999</v>
      </c>
      <c r="J183" s="4"/>
      <c r="K183" s="5">
        <f>G183/2080</f>
        <v>41.852068509615378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">
      <c r="A184" s="27"/>
      <c r="B184" s="4"/>
      <c r="C184" s="4" t="s">
        <v>182</v>
      </c>
      <c r="D184" s="4"/>
      <c r="E184" s="4"/>
      <c r="F184" s="12" t="s">
        <v>135</v>
      </c>
      <c r="G184" s="13"/>
      <c r="H184" s="13"/>
      <c r="I184" s="13"/>
      <c r="J184" s="4"/>
      <c r="K184" s="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2">
      <c r="C185" s="1" t="s">
        <v>183</v>
      </c>
      <c r="F185" s="17" t="s">
        <v>135</v>
      </c>
      <c r="G185" s="19"/>
      <c r="H185" s="19"/>
      <c r="I185" s="19"/>
      <c r="K185" s="1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2">
      <c r="A186" s="30">
        <v>85</v>
      </c>
      <c r="B186" s="26"/>
      <c r="C186" s="26"/>
      <c r="D186" s="26"/>
      <c r="E186" s="26"/>
      <c r="F186" s="30"/>
      <c r="G186" s="31">
        <f>LOOKUP(A186,'[1]STate Grade,Rate,retirement'!$AH$5:$AH$51,'[1]STate Grade,Rate,retirement'!$AI$5:$AI$51)</f>
        <v>90534.782499999987</v>
      </c>
      <c r="H186" s="31">
        <f>LOOKUP(A186,'[1]STate Grade,Rate,retirement'!$AH$5:$AH$51,'[1]STate Grade,Rate,retirement'!$AJ$5:$AJ$51)</f>
        <v>112090.70874999999</v>
      </c>
      <c r="I186" s="31">
        <f>LOOKUP(A186,'[1]STate Grade,Rate,retirement'!$AH$5:$AH$51,'[1]STate Grade,Rate,retirement'!$AK$5:$AK$51)</f>
        <v>133646.63499999998</v>
      </c>
      <c r="J186" s="4"/>
      <c r="K186" s="5">
        <f>G186/2080</f>
        <v>43.526337740384612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2">
      <c r="A187" s="30">
        <v>86</v>
      </c>
      <c r="B187" s="26"/>
      <c r="C187" s="26"/>
      <c r="D187" s="26"/>
      <c r="E187" s="18"/>
      <c r="F187" s="17"/>
      <c r="G187" s="31">
        <f>LOOKUP(A187,'[1]STate Grade,Rate,retirement'!$AH$5:$AH$51,'[1]STate Grade,Rate,retirement'!$AI$5:$AI$51)</f>
        <v>94156.26</v>
      </c>
      <c r="H187" s="31">
        <f>LOOKUP(A187,'[1]STate Grade,Rate,retirement'!$AH$5:$AH$51,'[1]STate Grade,Rate,retirement'!$AJ$5:$AJ$51)</f>
        <v>116574.72499999999</v>
      </c>
      <c r="I187" s="31">
        <f>LOOKUP(A187,'[1]STate Grade,Rate,retirement'!$AH$5:$AH$51,'[1]STate Grade,Rate,retirement'!$AK$5:$AK$51)</f>
        <v>138993.18999999997</v>
      </c>
      <c r="J187" s="4"/>
      <c r="K187" s="5">
        <f>G187/2080</f>
        <v>45.267432692307693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2">
      <c r="A188" s="12">
        <v>87</v>
      </c>
      <c r="B188" s="4"/>
      <c r="C188" s="4" t="s">
        <v>184</v>
      </c>
      <c r="D188" s="4"/>
      <c r="E188" s="4"/>
      <c r="F188" s="12" t="s">
        <v>135</v>
      </c>
      <c r="G188" s="13">
        <f>LOOKUP(A188,'[1]STate Grade,Rate,retirement'!$AH$5:$AH$51,'[1]STate Grade,Rate,retirement'!$AI$5:$AI$51)</f>
        <v>97923.199999999997</v>
      </c>
      <c r="H188" s="13">
        <f>LOOKUP(A188,'[1]STate Grade,Rate,retirement'!$AH$5:$AH$51,'[1]STate Grade,Rate,retirement'!$AJ$5:$AJ$51)</f>
        <v>121238.14499999999</v>
      </c>
      <c r="I188" s="13">
        <f>LOOKUP(A188,'[1]STate Grade,Rate,retirement'!$AH$5:$AH$51,'[1]STate Grade,Rate,retirement'!$AK$5:$AK$51)</f>
        <v>144553.09</v>
      </c>
      <c r="K188" s="5">
        <f>G188/2080</f>
        <v>47.078461538461539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2">
      <c r="A189" s="17"/>
      <c r="B189" s="18"/>
      <c r="C189" s="18"/>
      <c r="D189" s="18"/>
      <c r="E189" s="18"/>
      <c r="F189" s="17"/>
      <c r="G189" s="19"/>
      <c r="H189" s="19"/>
      <c r="I189" s="19"/>
      <c r="K189" s="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2">
      <c r="A190" s="30">
        <v>88</v>
      </c>
      <c r="B190" s="26"/>
      <c r="C190" s="26"/>
      <c r="D190" s="26"/>
      <c r="E190" s="26"/>
      <c r="F190" s="30"/>
      <c r="G190" s="31">
        <f>LOOKUP(A190,'[1]STate Grade,Rate,retirement'!$AH$5:$AH$51,'[1]STate Grade,Rate,retirement'!$AI$5:$AI$51)</f>
        <v>101839.91249999999</v>
      </c>
      <c r="H190" s="31">
        <f>LOOKUP(A190,'[1]STate Grade,Rate,retirement'!$AH$5:$AH$51,'[1]STate Grade,Rate,retirement'!$AJ$5:$AJ$51)</f>
        <v>126087.43374999998</v>
      </c>
      <c r="I190" s="31">
        <f>LOOKUP(A190,'[1]STate Grade,Rate,retirement'!$AH$5:$AH$51,'[1]STate Grade,Rate,retirement'!$AK$5:$AK$51)</f>
        <v>150334.95499999999</v>
      </c>
      <c r="K190" s="5">
        <f>G190/2080</f>
        <v>48.961496394230764</v>
      </c>
    </row>
    <row r="191" spans="1:29" s="4" customFormat="1" x14ac:dyDescent="0.2">
      <c r="A191" s="30">
        <v>89</v>
      </c>
      <c r="B191" s="26"/>
      <c r="C191" s="18" t="s">
        <v>185</v>
      </c>
      <c r="D191" s="18"/>
      <c r="E191" s="18"/>
      <c r="F191" s="17" t="s">
        <v>135</v>
      </c>
      <c r="G191" s="31">
        <f>LOOKUP(A191,'[1]STate Grade,Rate,retirement'!$AH$5:$AH$51,'[1]STate Grade,Rate,retirement'!$AI$5:$AI$51)</f>
        <v>105913.93999999999</v>
      </c>
      <c r="H191" s="31">
        <f>LOOKUP(A191,'[1]STate Grade,Rate,retirement'!$AH$5:$AH$51,'[1]STate Grade,Rate,retirement'!$AJ$5:$AJ$51)</f>
        <v>131131.21124999999</v>
      </c>
      <c r="I191" s="31">
        <f>LOOKUP(A191,'[1]STate Grade,Rate,retirement'!$AH$5:$AH$51,'[1]STate Grade,Rate,retirement'!$AK$5:$AK$51)</f>
        <v>156348.48249999998</v>
      </c>
      <c r="K191" s="5">
        <f>G191/2080</f>
        <v>50.920163461538458</v>
      </c>
    </row>
    <row r="192" spans="1:29" x14ac:dyDescent="0.2">
      <c r="A192" s="30">
        <v>90</v>
      </c>
      <c r="B192" s="26"/>
      <c r="C192" s="26"/>
      <c r="D192" s="26"/>
      <c r="E192" s="26"/>
      <c r="F192" s="30"/>
      <c r="G192" s="31">
        <f>LOOKUP(A192,'[1]STate Grade,Rate,retirement'!$AH$5:$AH$51,'[1]STate Grade,Rate,retirement'!$AI$5:$AI$51)</f>
        <v>110150.66999999998</v>
      </c>
      <c r="H192" s="31">
        <f>LOOKUP(A192,'[1]STate Grade,Rate,retirement'!$AH$5:$AH$51,'[1]STate Grade,Rate,retirement'!$AJ$5:$AJ$51)</f>
        <v>136377.01999999999</v>
      </c>
      <c r="I192" s="31">
        <f>LOOKUP(A192,'[1]STate Grade,Rate,retirement'!$AH$5:$AH$51,'[1]STate Grade,Rate,retirement'!$AK$5:$AK$51)</f>
        <v>162603.37</v>
      </c>
      <c r="K192" s="5">
        <f>G192/2080</f>
        <v>52.957052884615379</v>
      </c>
    </row>
    <row r="193" spans="1:11" x14ac:dyDescent="0.2">
      <c r="A193" s="12">
        <v>91</v>
      </c>
      <c r="B193" s="4"/>
      <c r="C193" s="4" t="s">
        <v>186</v>
      </c>
      <c r="D193" s="4"/>
      <c r="E193" s="4"/>
      <c r="F193" s="12" t="s">
        <v>135</v>
      </c>
      <c r="G193" s="20">
        <f>LOOKUP(A193,'[1]STate Grade,Rate,retirement'!$AH$5:$AH$51,'[1]STate Grade,Rate,retirement'!$AI$5:$AI$51)</f>
        <v>114556.56749999999</v>
      </c>
      <c r="H193" s="20">
        <f>LOOKUP(A193,'[1]STate Grade,Rate,retirement'!$AH$5:$AH$51,'[1]STate Grade,Rate,retirement'!$AJ$5:$AJ$51)</f>
        <v>141831.86374999999</v>
      </c>
      <c r="I193" s="20">
        <f>LOOKUP(A193,'[1]STate Grade,Rate,retirement'!$AH$5:$AH$51,'[1]STate Grade,Rate,retirement'!$AK$5:$AK$51)</f>
        <v>169107.15999999997</v>
      </c>
      <c r="K193" s="5">
        <f>G193/2080</f>
        <v>55.07527283653846</v>
      </c>
    </row>
    <row r="194" spans="1:11" x14ac:dyDescent="0.2">
      <c r="A194" s="17"/>
      <c r="B194" s="18"/>
      <c r="C194" s="18" t="s">
        <v>187</v>
      </c>
      <c r="D194" s="18"/>
      <c r="E194" s="18"/>
      <c r="F194" s="12" t="s">
        <v>135</v>
      </c>
      <c r="G194" s="19"/>
      <c r="H194" s="19"/>
      <c r="I194" s="19"/>
      <c r="K194" s="5"/>
    </row>
    <row r="195" spans="1:11" x14ac:dyDescent="0.2">
      <c r="A195" s="30">
        <v>92</v>
      </c>
      <c r="B195" s="26"/>
      <c r="C195" s="26"/>
      <c r="D195" s="26"/>
      <c r="E195" s="26"/>
      <c r="F195" s="30"/>
      <c r="G195" s="31">
        <f>LOOKUP(A195,'[1]STate Grade,Rate,retirement'!$AH$5:$AH$51,'[1]STate Grade,Rate,retirement'!$AI$5:$AI$51)</f>
        <v>119138.09749999999</v>
      </c>
      <c r="H195" s="31">
        <f>LOOKUP(A195,'[1]STate Grade,Rate,retirement'!$AH$5:$AH$51,'[1]STate Grade,Rate,retirement'!$AJ$5:$AJ$51)</f>
        <v>147504.36249999999</v>
      </c>
      <c r="I195" s="31">
        <f>LOOKUP(A195,'[1]STate Grade,Rate,retirement'!$AH$5:$AH$51,'[1]STate Grade,Rate,retirement'!$AK$5:$AK$51)</f>
        <v>175870.62749999997</v>
      </c>
      <c r="K195" s="5">
        <f>G195/2080</f>
        <v>57.27793149038461</v>
      </c>
    </row>
    <row r="196" spans="1:11" x14ac:dyDescent="0.2">
      <c r="A196" s="12"/>
      <c r="B196" s="4"/>
      <c r="C196" s="4"/>
      <c r="D196" s="4"/>
      <c r="E196" s="4"/>
      <c r="F196" s="12"/>
      <c r="G196" s="20"/>
      <c r="H196" s="20"/>
      <c r="I196" s="20"/>
      <c r="K196" s="5"/>
    </row>
    <row r="197" spans="1:11" x14ac:dyDescent="0.2">
      <c r="A197" s="12"/>
      <c r="B197" s="4"/>
      <c r="C197" s="4" t="s">
        <v>188</v>
      </c>
      <c r="D197" s="4"/>
      <c r="E197" s="4"/>
      <c r="F197" s="12"/>
      <c r="G197" s="20"/>
      <c r="H197" s="20"/>
      <c r="I197" s="20"/>
      <c r="J197" s="4"/>
      <c r="K197" s="5"/>
    </row>
    <row r="198" spans="1:11" x14ac:dyDescent="0.2">
      <c r="A198" s="12"/>
      <c r="B198" s="4"/>
      <c r="C198" s="4"/>
      <c r="D198" s="4"/>
      <c r="E198" s="4"/>
      <c r="F198" s="12"/>
      <c r="G198" s="20"/>
      <c r="H198" s="20"/>
      <c r="I198" s="20"/>
      <c r="J198" s="4"/>
      <c r="K198" s="5"/>
    </row>
    <row r="199" spans="1:11" x14ac:dyDescent="0.2">
      <c r="A199" s="12"/>
      <c r="B199" s="4"/>
      <c r="C199" s="4"/>
      <c r="D199" s="4"/>
      <c r="E199" s="4"/>
      <c r="F199" s="12"/>
      <c r="G199" s="20"/>
      <c r="H199" s="20"/>
      <c r="I199" s="20"/>
      <c r="J199" s="4"/>
      <c r="K199" s="5"/>
    </row>
    <row r="200" spans="1:11" x14ac:dyDescent="0.2">
      <c r="J200" s="4"/>
    </row>
  </sheetData>
  <mergeCells count="6">
    <mergeCell ref="C141:E141"/>
    <mergeCell ref="A1:K1"/>
    <mergeCell ref="A3:K3"/>
    <mergeCell ref="A4:K4"/>
    <mergeCell ref="A5:I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 Amos</dc:creator>
  <cp:lastModifiedBy>Mandi Amos</cp:lastModifiedBy>
  <cp:lastPrinted>2024-07-02T16:46:05Z</cp:lastPrinted>
  <dcterms:created xsi:type="dcterms:W3CDTF">2024-06-28T19:49:44Z</dcterms:created>
  <dcterms:modified xsi:type="dcterms:W3CDTF">2025-03-21T15:05:23Z</dcterms:modified>
</cp:coreProperties>
</file>